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<sst xmlns="http://schemas.openxmlformats.org/spreadsheetml/2006/main" count="1676" uniqueCount="481">
  <si>
    <t>预算01-1表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</si>
  <si>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</si>
  <si>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</si>
  <si>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</si>
  <si>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</si>
  <si>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</si>
  <si>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</si>
  <si>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</si>
  <si>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</si>
  <si>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</si>
  <si>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</si>
  <si>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五、单位资金收入</t>
  </si>
  <si>
    <t xml:space="preserve">  (一)事业收入</t>
  </si>
  <si>
    <t xml:space="preserve">  (二)事业单位经营收入</t>
  </si>
  <si>
    <t xml:space="preserve">  (三)上级补助收入</t>
  </si>
  <si>
    <t xml:space="preserve">  (四)附属单位上缴收入</t>
  </si>
  <si>
    <t xml:space="preserve">  (五)其他收入</t>
  </si>
  <si>
    <t>本年收入合计</t>
  </si>
  <si>
    <t>本年支出合计</t>
  </si>
  <si>
    <t>上年结转结余</t>
  </si>
  <si>
    <t>年终结转结余</t>
  </si>
  <si>
    <t>（一）财政拨款结转结余</t>
  </si>
  <si>
    <t>（二）使用非财政拨款结余</t>
  </si>
  <si>
    <t>（二）非财政拨款结余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</si>
  <si>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</si>
  <si>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</si>
  <si>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</si>
  <si>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</si>
  <si>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</si>
  <si>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</si>
  <si>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</si>
  <si>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</si>
  <si>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</si>
  <si>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</si>
  <si>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</si>
  <si>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</si>
  <si>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</si>
  <si>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</si>
  <si>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</si>
  <si>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</si>
  <si>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</si>
  <si>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</si>
  <si>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</si>
  <si>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188001</t>
  </si>
  <si>
    <t>中国共产党西双版纳傣族自治州委员会组织部</t>
  </si>
  <si>
    <t>说明：所属单位未独立核算，中国共产党西双版纳傣族自治州委员会组织部部门收入预算表数据已汇总所属单位预算。</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</si>
  <si>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</si>
  <si>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</si>
  <si>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</si>
  <si>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</si>
  <si>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</si>
  <si>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</si>
  <si>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</si>
  <si>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</si>
  <si>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</si>
  <si>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</si>
  <si>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</si>
  <si>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</si>
  <si>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</si>
  <si>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</si>
  <si>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</si>
  <si>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</si>
  <si>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2013201</t>
  </si>
  <si>
    <t>行政运行</t>
  </si>
  <si>
    <t>2013202</t>
  </si>
  <si>
    <t>一般行政管理事务</t>
  </si>
  <si>
    <t>2013250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</si>
  <si>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</si>
  <si>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</si>
  <si>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</si>
  <si>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</si>
  <si>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</si>
  <si>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</si>
  <si>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</si>
  <si>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</si>
  <si>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</si>
  <si>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</si>
  <si>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</si>
  <si>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</si>
  <si>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</si>
  <si>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</si>
  <si>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</si>
  <si>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</si>
  <si>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</si>
  <si>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</si>
  <si>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</si>
  <si>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</si>
  <si>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</si>
  <si>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</si>
  <si>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</si>
  <si>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</si>
  <si>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</si>
  <si>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</si>
  <si>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</si>
  <si>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</si>
  <si>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</si>
  <si>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</si>
  <si>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</si>
  <si>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</si>
  <si>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</si>
  <si>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</si>
  <si>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</si>
  <si>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</si>
  <si>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</si>
  <si>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</si>
  <si>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</si>
  <si>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部门预算支出功能分类科目</t>
  </si>
  <si>
    <t>人员经费</t>
  </si>
  <si>
    <t>公用经费</t>
  </si>
  <si>
    <t>1</t>
  </si>
  <si>
    <t>2</t>
  </si>
  <si>
    <t>3</t>
  </si>
  <si>
    <t>5</t>
  </si>
  <si>
    <t>6</t>
  </si>
  <si>
    <t>7</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</si>
  <si>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</si>
  <si>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</si>
  <si>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</si>
  <si>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</si>
  <si>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</si>
  <si>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</si>
  <si>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</si>
  <si>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</si>
  <si>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</si>
  <si>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</si>
  <si>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</si>
  <si>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</si>
  <si>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</si>
  <si>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</si>
  <si>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</si>
  <si>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</si>
  <si>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</si>
  <si>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</si>
  <si>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</si>
  <si>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</si>
  <si>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</si>
  <si>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</si>
  <si>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</si>
  <si>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</si>
  <si>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</si>
  <si>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</si>
  <si>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</si>
  <si>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532800210000000017647</t>
  </si>
  <si>
    <t>绩效考核基础奖</t>
  </si>
  <si>
    <t>30103</t>
  </si>
  <si>
    <t>奖金</t>
  </si>
  <si>
    <t>532800210000000017648</t>
  </si>
  <si>
    <t>行政人员支出工资</t>
  </si>
  <si>
    <t>30101</t>
  </si>
  <si>
    <t>基本工资</t>
  </si>
  <si>
    <t>30102</t>
  </si>
  <si>
    <t>津贴补贴</t>
  </si>
  <si>
    <t>532800210000000017649</t>
  </si>
  <si>
    <t>事业人员支出工资</t>
  </si>
  <si>
    <t>30107</t>
  </si>
  <si>
    <t>绩效工资</t>
  </si>
  <si>
    <t>532800210000000017650</t>
  </si>
  <si>
    <t>月奖励性绩效工资</t>
  </si>
  <si>
    <t>532800210000000017651</t>
  </si>
  <si>
    <t>社会保障缴费</t>
  </si>
  <si>
    <t>30108</t>
  </si>
  <si>
    <t>机关事业单位基本养老保险缴费</t>
  </si>
  <si>
    <t>30110</t>
  </si>
  <si>
    <t>职工基本医疗保险缴费</t>
  </si>
  <si>
    <t>30111</t>
  </si>
  <si>
    <t>公务员医疗补助缴费</t>
  </si>
  <si>
    <t>30112</t>
  </si>
  <si>
    <t>其他社会保障缴费</t>
  </si>
  <si>
    <t>532800210000000017652</t>
  </si>
  <si>
    <t>30113</t>
  </si>
  <si>
    <t>532800210000000017654</t>
  </si>
  <si>
    <t>行政人员公务交通补贴</t>
  </si>
  <si>
    <t>30239</t>
  </si>
  <si>
    <t>其他交通费用</t>
  </si>
  <si>
    <t>532800210000000017655</t>
  </si>
  <si>
    <t>工会经费</t>
  </si>
  <si>
    <t>30228</t>
  </si>
  <si>
    <t>532800210000000017656</t>
  </si>
  <si>
    <t>福利费</t>
  </si>
  <si>
    <t>30229</t>
  </si>
  <si>
    <t>532800210000000017657</t>
  </si>
  <si>
    <t>一般公用经费</t>
  </si>
  <si>
    <t>30201</t>
  </si>
  <si>
    <t>办公费</t>
  </si>
  <si>
    <t>30202</t>
  </si>
  <si>
    <t>印刷费</t>
  </si>
  <si>
    <t>30207</t>
  </si>
  <si>
    <t>邮电费</t>
  </si>
  <si>
    <t>30211</t>
  </si>
  <si>
    <t>差旅费</t>
  </si>
  <si>
    <t>30213</t>
  </si>
  <si>
    <t>维修（护）费</t>
  </si>
  <si>
    <t>30226</t>
  </si>
  <si>
    <t>劳务费</t>
  </si>
  <si>
    <t>30227</t>
  </si>
  <si>
    <t>委托业务费</t>
  </si>
  <si>
    <t>30299</t>
  </si>
  <si>
    <t>其他商品和服务支出</t>
  </si>
  <si>
    <t>31002</t>
  </si>
  <si>
    <t>办公设备购置</t>
  </si>
  <si>
    <t>31007</t>
  </si>
  <si>
    <t>信息网络及软件购置更新</t>
  </si>
  <si>
    <t>30214</t>
  </si>
  <si>
    <t>租赁费</t>
  </si>
  <si>
    <t>30215</t>
  </si>
  <si>
    <t>会议费</t>
  </si>
  <si>
    <t>532800210000000020403</t>
  </si>
  <si>
    <t>公车购置及运维费</t>
  </si>
  <si>
    <t>30231</t>
  </si>
  <si>
    <t>公务用车运行维护费</t>
  </si>
  <si>
    <t>532800210000000020404</t>
  </si>
  <si>
    <t>30217</t>
  </si>
  <si>
    <t>532800221100000401072</t>
  </si>
  <si>
    <t>驻村队员生活补助</t>
  </si>
  <si>
    <t>30305</t>
  </si>
  <si>
    <t>生活补助</t>
  </si>
  <si>
    <t>532800221100000401083</t>
  </si>
  <si>
    <t>职工探亲旅费</t>
  </si>
  <si>
    <t>30199</t>
  </si>
  <si>
    <t>其他工资福利支出</t>
  </si>
  <si>
    <t>532800251100003471722</t>
  </si>
  <si>
    <t>党政储备人才安家补贴经费</t>
  </si>
  <si>
    <t>30399</t>
  </si>
  <si>
    <t>其他对个人和家庭的补助</t>
  </si>
  <si>
    <t>532800251100003718774</t>
  </si>
  <si>
    <t>其他公用支出</t>
  </si>
  <si>
    <t>532800251100003718775</t>
  </si>
  <si>
    <t>其他人员支出</t>
  </si>
  <si>
    <t>预算05-1表</t>
  </si>
  <si>
    <t>项目分类</t>
  </si>
  <si>
    <t>项目单位</t>
  </si>
  <si>
    <t>经济科目编码</t>
  </si>
  <si>
    <t>经济科目名称</t>
  </si>
  <si>
    <t>本年拨款</t>
  </si>
  <si>
    <t>其中：本次下达</t>
  </si>
  <si>
    <t>2024年省委组织部牵头省人才发展专项资金</t>
  </si>
  <si>
    <t>313 事业发展类</t>
  </si>
  <si>
    <t>532800241100003072614</t>
  </si>
  <si>
    <t>西双版纳州人才工作项目专项经费</t>
  </si>
  <si>
    <t>532800251100003553356</t>
  </si>
  <si>
    <t>30216</t>
  </si>
  <si>
    <t>培训费</t>
  </si>
  <si>
    <t>30218</t>
  </si>
  <si>
    <t>专用材料费</t>
  </si>
  <si>
    <t>“雨林英才支持计划”项目专项经费</t>
  </si>
  <si>
    <t>532800251100003553407</t>
  </si>
  <si>
    <t>西双版纳州干部教育项目专项经费</t>
  </si>
  <si>
    <t>532800251100003553422</t>
  </si>
  <si>
    <t>组织项目工作经费</t>
  </si>
  <si>
    <t>532800251100003553515</t>
  </si>
  <si>
    <t>组织工作综合项目专项经费</t>
  </si>
  <si>
    <t>311 专项业务类</t>
  </si>
  <si>
    <t>532800251100003553522</t>
  </si>
  <si>
    <t>2025年西双版纳州学科带头人培养经费</t>
  </si>
  <si>
    <t>532800251100003883081</t>
  </si>
  <si>
    <t>预算05-2表</t>
  </si>
  <si>
    <t>单位名称、项目名称</t>
  </si>
  <si>
    <t>项目年度绩效目标</t>
  </si>
  <si>
    <t>一级指标</t>
  </si>
  <si>
    <t>二级指标</t>
  </si>
  <si>
    <t>三级指标</t>
  </si>
  <si>
    <t>指标性质</t>
  </si>
  <si>
    <t>指标值</t>
  </si>
  <si>
    <t>度量单位</t>
  </si>
  <si>
    <t>指标属性</t>
  </si>
  <si>
    <t>指标内容</t>
  </si>
  <si>
    <t>坚持以习近平新时代中国特色社会主义思想为指导，深入学习贯彻党的二十大精神、习近平总书记关于做好新时代人才工作的重要思想，认真落实中央、省委和州委人才工作会议决策部署，围绕省委“3815”战略发展目标、“三大经济”、系列三年行动以及西双版纳州七大重点产业，深入实施新时代人才兴州战略和“雨林英才”工程，聚焦建设面向南亚东南亚人才新高地和区域性人才中心先行区目标，全面强化人才政策落实、优化人才发展环境、提升人才服务发展效能，为西双版纳州高质量发展提供坚实人才支撑。</t>
  </si>
  <si>
    <t>产出指标</t>
  </si>
  <si>
    <t>数量指标</t>
  </si>
  <si>
    <t>州委联系专家数量</t>
  </si>
  <si>
    <t>&gt;=</t>
  </si>
  <si>
    <t>42</t>
  </si>
  <si>
    <t>人</t>
  </si>
  <si>
    <t>定量指标</t>
  </si>
  <si>
    <t>反映州委联系专家数量。</t>
  </si>
  <si>
    <t>学科带头人数量</t>
  </si>
  <si>
    <t>=</t>
  </si>
  <si>
    <t>反映学科带头人培养数量。</t>
  </si>
  <si>
    <t>组织开展州委联系专家慰问活动</t>
  </si>
  <si>
    <t>1.00</t>
  </si>
  <si>
    <t>次</t>
  </si>
  <si>
    <t>反映是否按要求走访慰问州委联系专家。</t>
  </si>
  <si>
    <t>质量指标</t>
  </si>
  <si>
    <t>州委联系专家补贴发放合规性</t>
  </si>
  <si>
    <t>100</t>
  </si>
  <si>
    <t>%</t>
  </si>
  <si>
    <t>反映严格按照规定发放州委联系专家补贴情况。</t>
  </si>
  <si>
    <t>时效指标</t>
  </si>
  <si>
    <t>项目完成及时性</t>
  </si>
  <si>
    <t>反映完成项目时效。</t>
  </si>
  <si>
    <t>效益指标</t>
  </si>
  <si>
    <t>社会效益</t>
  </si>
  <si>
    <t>落实州委人才政策要求</t>
  </si>
  <si>
    <t>有效</t>
  </si>
  <si>
    <t/>
  </si>
  <si>
    <t>定性指标</t>
  </si>
  <si>
    <t>反映落实州委人才政策要求情况，进一步充实我州人才队伍，为全州经济发展提供人才保证和智力支持。</t>
  </si>
  <si>
    <t>有效激发</t>
  </si>
  <si>
    <t>反映激发专家人才干事创业活力情况。</t>
  </si>
  <si>
    <t>有效提高</t>
  </si>
  <si>
    <t>反映优化人才生态，提高人才吸引力情况。</t>
  </si>
  <si>
    <t>满意度指标</t>
  </si>
  <si>
    <t>服务对象满意度</t>
  </si>
  <si>
    <t>各类专家人才满意度</t>
  </si>
  <si>
    <t>80</t>
  </si>
  <si>
    <t>反映各类专家人才满意度</t>
  </si>
  <si>
    <t>根据州委、州委组织部及干部教育培训规划要求，县处级干部、科级干部及不同类别的干部每年到党校（行政学校）等培训机构脱产学习培训一次，完成年度脱产培训学习学时。2025年将在州委党校举办中青班、县处级领导干部进修班等24期干部教育培训班以及开展好雨林大讲堂活动。</t>
  </si>
  <si>
    <t>组织培训期数</t>
  </si>
  <si>
    <t>20</t>
  </si>
  <si>
    <t>期</t>
  </si>
  <si>
    <t>反映预算部门（单位）组织开展各类培训的期数。</t>
  </si>
  <si>
    <t>培训参加人次</t>
  </si>
  <si>
    <t>1690</t>
  </si>
  <si>
    <t>人次</t>
  </si>
  <si>
    <t>反映预算部门（单位）组织开展各类培训的人次。</t>
  </si>
  <si>
    <t>举办雨林大讲堂期数</t>
  </si>
  <si>
    <t>8</t>
  </si>
  <si>
    <t>培训人员合格率</t>
  </si>
  <si>
    <t>90</t>
  </si>
  <si>
    <t>反映预算部门（单位）组织开展各类培训的质量。
培训人员合格率=（合格的学员数量/培训总学员数量）*100%。</t>
  </si>
  <si>
    <t>培训涉及人员覆盖率</t>
  </si>
  <si>
    <t>培训涉及人员覆盖率百分比</t>
  </si>
  <si>
    <t>激发干部队伍担当作为</t>
  </si>
  <si>
    <t>反映以学促用的效果</t>
  </si>
  <si>
    <t>可持续影响</t>
  </si>
  <si>
    <t>增强干部队伍履职能力</t>
  </si>
  <si>
    <t>有所增强</t>
  </si>
  <si>
    <t>反映干教培训对后续履职能力的影响</t>
  </si>
  <si>
    <t>参训人员满意度</t>
  </si>
  <si>
    <t>反映参训人员对培训内容、讲师授课、课程设置和培训效果等的满意度。
参训人员满意度=（对培训整体满意的参训人数/参训总人数）*100%</t>
  </si>
  <si>
    <t>坚持以习近平新时代中国特色社会主义思想为指导，深入学习贯彻党的二十大精神、习近平总书记关于做好新时代人才工作的重要思想，认真落实中央、省委和州委人才工作会议决策部署，围绕省委“3815”战略发展目标、“三大经济”、系列三年行动以及西双版纳州七大重点产业，深入实施新时代人才兴州战略和“雨林英才”工程，形成以产聚才、以才兴产的良好局面，对入选计划人才给予一次性工作生活补贴、特殊生活补贴和项目建设经费支持，对人才成长给予大力培养和激励。</t>
  </si>
  <si>
    <t>拨付“雨林英才支持计划”各专项特殊生活补贴数量</t>
  </si>
  <si>
    <t>74</t>
  </si>
  <si>
    <t>个</t>
  </si>
  <si>
    <t>反映培养引进科技领军人才、雨林学者、高端外国专家、产业创新人才、雨林技能大师、雨林名师、雨林名医、雨林文化名家、创业人才、青年人才数量。</t>
  </si>
  <si>
    <t>培养顶尖团队、创新团队数量</t>
  </si>
  <si>
    <t>1个</t>
  </si>
  <si>
    <t>反映培养顶尖团队、创新团队数量。</t>
  </si>
  <si>
    <t>“雨林英才支持计划”评选及时性</t>
  </si>
  <si>
    <t>反映项目实施完成时间。</t>
  </si>
  <si>
    <t>促进人才链、创新链、价值链与产业链深度融合</t>
  </si>
  <si>
    <t>反映“雨林英才支持计划”整合各类资源为入选人才提供优质服务，努力建设宜业宜居创新创业的人才生态。</t>
  </si>
  <si>
    <t>激发人才工作活力</t>
  </si>
  <si>
    <t>反映激发人才工作活力。</t>
  </si>
  <si>
    <t>年度人才工作满意度</t>
  </si>
  <si>
    <t>加强全州人才工作和人才队伍建设，提高社会对人才工作满意情况，争取各类人才以及人才工作者对工作满意度达90%以上。</t>
  </si>
  <si>
    <t>根据州委及上级部门要求，开展好各项紧急专项工作，走好边疆党建先行先试之路，认真贯彻新时代边疆党建论坛精神，深化边境基层治理试点成效，发挥边疆党建长廊助力州域经济社会发展；常态化开展好党员干部现代远程教育；抓好组工信息宣传工作，充分利用宣传阵地传递党的政策、讲好党的故事，推出一批组织工作精品力作，同时紧盯舆情监测，防范可控网络风险；开展好党建带群建示范创建工作；抓好公务员考核工作，对考核优秀公务员发放激励证书、连续三年考核优秀颁发奖章，激励干部担当作为；紧扣建设高素质专业化公务员队伍要求，健全公务员招录、考察、转任政策体系，按要求开展好公务员招录、遴选相关工作；加强干部人事档案数字化建设，2025年计划完成新录用人员及转入人员约200人档案数字化建设任务；紧盯基层党建重点工作任务，持续推动各领域党建全面提质、全面过硬。</t>
  </si>
  <si>
    <t>定向选调生招录任务完成率</t>
  </si>
  <si>
    <t>定向选调生招录工作完成情况。</t>
  </si>
  <si>
    <t>支付远程教育和综合服务平台站点宽带线路数量</t>
  </si>
  <si>
    <t>700</t>
  </si>
  <si>
    <t>条</t>
  </si>
  <si>
    <t>教育管理培训党员的情况</t>
  </si>
  <si>
    <t>50000</t>
  </si>
  <si>
    <t>公务员考核优秀人员证书和奖章发放完成率</t>
  </si>
  <si>
    <t>2024年考核优秀的公务员发放奖励证书，连续三年考核优秀记三等功，发放证书和奖章。</t>
  </si>
  <si>
    <t>资金支付及时率</t>
  </si>
  <si>
    <t>激发公务员干事创业激情</t>
  </si>
  <si>
    <t>加强州级公务员履职考核管理，发放奖励证书及奖章。</t>
  </si>
  <si>
    <t>为组织工作高质量发展提供坚实的后勤保障</t>
  </si>
  <si>
    <t>满足各科室的办公需求，提高后勤保障水平</t>
  </si>
  <si>
    <t>反映保障各科室的情况</t>
  </si>
  <si>
    <t>加强网络舆情管控</t>
  </si>
  <si>
    <t>反映加强网络舆情管控的举措和效果</t>
  </si>
  <si>
    <t>抓好组工信息宣传工作</t>
  </si>
  <si>
    <t>充分利用宣传阵地传递党的政策、讲好党的故事，推出一批组织工作精品力作。</t>
  </si>
  <si>
    <t>部机关职工满意度</t>
  </si>
  <si>
    <t>根据西双版纳州学科带头人选拔培养工作实施方案，对西双版纳州学科带头人培养人选实行动态管理，每年给予每名学科带头人培养经费20000元，培养期为 5 年，我州现有6名学科带头人。通过方案的实施，培养造就出一批具有坚实的基础理论，熟悉和掌握本专业领域最新发展趋势，能开拓新的研究领域，能胜任重大科研项目的攻关和解决复杂技术难题的学科带头人，为西双版纳经济社会发展提供有力的人才支撑。</t>
  </si>
  <si>
    <t>培养学科带头人数量</t>
  </si>
  <si>
    <t>培养期</t>
  </si>
  <si>
    <t>年</t>
  </si>
  <si>
    <t>反映学科带头人培养周期</t>
  </si>
  <si>
    <t>资金拨付及时率</t>
  </si>
  <si>
    <t>反映资金拨付及时性。</t>
  </si>
  <si>
    <t>培养人才成效</t>
  </si>
  <si>
    <t>通过方案的实施，为我州培养造就出一批具有坚实的基础理论，熟悉和掌握本专业领域最新发展趋势，能开拓新的研究领域，能胜任重大科研项目的攻关和解决复杂技术难题的学科带头人，为西双版纳经济社会发展提供有力的人才支撑。</t>
  </si>
  <si>
    <t>人才工作活力</t>
  </si>
  <si>
    <t>激发</t>
  </si>
  <si>
    <t>围绕深入学习贯彻习近平新时代中国特色社会主义思想和党的二十大精神，聚焦省委“3815”战略发展目标，重点从“深入学习贯彻习近平新时代中国特色社会主义思想和党的二十大精神”“党建引领经济社会高质量发展”“抓党建促乡村振兴”“抓党建促基层治理”“抓党建促强边固防”“抓党建促民族团结”“抓党建促宗教和顺”“党课开讲啦”“学习身边榜样”等9个方面组织开展党员教育重点视频片摄制工作；按规定对处级以上干部逝世开展慰问；有序开展智慧社区试点建设；加强全州公务员工资发放管理，规范工资津补贴发放，按照合同约定支付工资系统运行维护费；加强党员教育管理工作，提高党员队伍建设质量，保持党员队伍的先进性和纯洁性；集中开展2025年度党员统计、公务员统计、工资统计会审工作；强化干部人事档案管理，抓好干部人事数字化建设；加强党的组织体系建设，抓实各领域基层党组织建设，充分发挥“两个作用”，夯实党在边疆民族地区的执政根基；聚焦服务中心大局，有序开展调研、检查督导、外出培训、信息宣传、干部考察等工作，与落实年度组织工作重点任务深度融合、一体推进。</t>
  </si>
  <si>
    <t>州管干部去世或住院慰问覆盖率</t>
  </si>
  <si>
    <t>正处级及以上干部去世按照1000元/人的标准进行慰问。</t>
  </si>
  <si>
    <t>制作党员教育视频片数量</t>
  </si>
  <si>
    <t>4</t>
  </si>
  <si>
    <t>部</t>
  </si>
  <si>
    <t>党员统计、公务员统计、工资统计会审工作任务完成率</t>
  </si>
  <si>
    <t>按照通知要求，组织开展好2025年度党员统计、公务员统计、工资统计会审工作</t>
  </si>
  <si>
    <t>干部人事档案数字化建设册数</t>
  </si>
  <si>
    <t>200</t>
  </si>
  <si>
    <t>册</t>
  </si>
  <si>
    <t>2025年计划完成新录用人员及转入人员约200人档案数字化建设任务</t>
  </si>
  <si>
    <t>网络升级改造通过验收</t>
  </si>
  <si>
    <t>通过验收</t>
  </si>
  <si>
    <t>网络升级改造项目验收情况</t>
  </si>
  <si>
    <t>加强全州党员教育管理</t>
  </si>
  <si>
    <t>持续建强调优干部队伍</t>
  </si>
  <si>
    <t>反映抓实干部队伍建设的举措。</t>
  </si>
  <si>
    <t>推进边疆党建长廊先行示范区建设</t>
  </si>
  <si>
    <t>反映推进边疆党建长廊先行示范区建设的举措和效果。</t>
  </si>
  <si>
    <t>持续规范公务员工资津贴补贴工作</t>
  </si>
  <si>
    <t>加强公务员工资津补贴发放管理，持续规范公务员工资津贴补贴工作</t>
  </si>
  <si>
    <t>教育培训管理党员满意度</t>
  </si>
  <si>
    <t>满意度问卷</t>
  </si>
  <si>
    <t>预算06表</t>
  </si>
  <si>
    <t>政府性基金预算支出预算表</t>
  </si>
  <si>
    <t>本年政府性基金预算支出</t>
  </si>
  <si>
    <t>说明：本单位无此公开事项。</t>
  </si>
  <si>
    <t>预算07表</t>
  </si>
  <si>
    <t>预算项目</t>
  </si>
  <si>
    <t>采购项目</t>
  </si>
  <si>
    <t>采购品目</t>
  </si>
  <si>
    <t>计量
单位</t>
  </si>
  <si>
    <t>数量</t>
  </si>
  <si>
    <t>面向中小企业预留资金</t>
  </si>
  <si>
    <t>政府性
基金</t>
  </si>
  <si>
    <t>国有资本经营收益</t>
  </si>
  <si>
    <t>财政专户管理的收入</t>
  </si>
  <si>
    <t>采购空调</t>
  </si>
  <si>
    <t>A02061804 空调机</t>
  </si>
  <si>
    <t>台</t>
  </si>
  <si>
    <t>采购复印纸</t>
  </si>
  <si>
    <t>A05040101 复印纸</t>
  </si>
  <si>
    <t>件</t>
  </si>
  <si>
    <t>保险</t>
  </si>
  <si>
    <t>C1804010201 机动车保险服务</t>
  </si>
  <si>
    <t>维修保养</t>
  </si>
  <si>
    <t>C23120301 车辆维修和保养服务</t>
  </si>
  <si>
    <t>加油</t>
  </si>
  <si>
    <t>C23120302 车辆加油、添加燃料服务</t>
  </si>
  <si>
    <t>预算08表</t>
  </si>
  <si>
    <t>政府购买服务项目</t>
  </si>
  <si>
    <t>政府购买服务目录</t>
  </si>
  <si>
    <t>预算09-1表</t>
  </si>
  <si>
    <t>2025年州对下转移支付预算表</t>
  </si>
  <si>
    <t>单位名称（项目）</t>
  </si>
  <si>
    <t>地区</t>
  </si>
  <si>
    <t>政府性基金</t>
  </si>
  <si>
    <t>景洪市</t>
  </si>
  <si>
    <t>勐海县</t>
  </si>
  <si>
    <t>勐腊县</t>
  </si>
  <si>
    <t>预算09-2表</t>
  </si>
  <si>
    <t>2025年州对下转移支付绩效目标表</t>
  </si>
  <si>
    <t>预算10表</t>
  </si>
  <si>
    <t>资产类别</t>
  </si>
  <si>
    <t>资产分类代码.名称</t>
  </si>
  <si>
    <t>资产名称</t>
  </si>
  <si>
    <t>计量单位</t>
  </si>
  <si>
    <t>财政部门批复数（元）</t>
  </si>
  <si>
    <t>单价</t>
  </si>
  <si>
    <t>金额</t>
  </si>
  <si>
    <t>A02 设备</t>
  </si>
  <si>
    <t>A02020504 专用照相机</t>
  </si>
  <si>
    <t>单反相机</t>
  </si>
  <si>
    <t>A02021301 碎纸机</t>
  </si>
  <si>
    <t>碎纸机</t>
  </si>
  <si>
    <t>空调</t>
  </si>
  <si>
    <t>A05 家具和用品</t>
  </si>
  <si>
    <t>A05010301 办公椅</t>
  </si>
  <si>
    <t>副处级办公椅</t>
  </si>
  <si>
    <t>把</t>
  </si>
  <si>
    <t>办公椅</t>
  </si>
  <si>
    <t>A05010302 桌前椅</t>
  </si>
  <si>
    <t>桌前椅</t>
  </si>
  <si>
    <t>A05010303 会议椅</t>
  </si>
  <si>
    <t>会议椅</t>
  </si>
  <si>
    <t>A05010401 三人沙发</t>
  </si>
  <si>
    <t>三人沙发</t>
  </si>
  <si>
    <t>套</t>
  </si>
  <si>
    <t>A05010402 单人沙发</t>
  </si>
  <si>
    <t>单人沙发</t>
  </si>
  <si>
    <t>A05010501 书柜</t>
  </si>
  <si>
    <t>书柜</t>
  </si>
  <si>
    <t>A05010505 茶水柜</t>
  </si>
  <si>
    <t>茶水柜</t>
  </si>
  <si>
    <t>预算11表</t>
  </si>
  <si>
    <t>上级补助</t>
  </si>
  <si>
    <t>预算12表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</si>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</sst>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5">
    <font>
      <sz val="9"/>
      <color rgb="FF000000"/>
      <name val="宋体"/>
      <charset val="134"/>
    </font>
    <font>
      <sz val="10"/>
      <color rgb="FF000000"/>
      <name val="宋体"/>
      <charset val="134"/>
      <scheme val="minor"/>
    </font>
    <font>
      <sz val="9"/>
      <color rgb="FF000000"/>
      <name val="SimSun"/>
      <charset val="134"/>
    </font>
    <font>
      <b/>
      <sz val="21"/>
      <color rgb="FF000000"/>
      <name val="SimSun"/>
      <charset val="134"/>
    </font>
    <font>
      <sz val="11.25"/>
      <color rgb="FF000000"/>
      <name val="SimSun"/>
      <charset val="134"/>
    </font>
    <font>
      <sz val="9"/>
      <name val="宋体"/>
      <charset val="134"/>
    </font>
    <font>
      <sz val="11"/>
      <name val="宋体"/>
      <charset val="1"/>
    </font>
    <font>
      <sz val="11.25"/>
      <name val="SimSun"/>
      <charset val="134"/>
    </font>
    <font>
      <sz val="9"/>
      <color rgb="FF000000"/>
      <name val="宋体"/>
      <charset val="134"/>
      <scheme val="minor"/>
    </font>
    <font>
      <b/>
      <sz val="21"/>
      <color rgb="FF000000"/>
      <name val="宋体"/>
      <charset val="134"/>
    </font>
    <font>
      <sz val="11.25"/>
      <name val="宋体"/>
      <charset val="134"/>
    </font>
    <font>
      <sz val="11.25"/>
      <color rgb="FF000000"/>
      <name val="宋体"/>
      <charset val="134"/>
    </font>
    <font>
      <sz val="11.25"/>
      <name val="Microsoft YaHei UI"/>
      <charset val="134"/>
    </font>
    <font>
      <sz val="10"/>
      <color rgb="FF000000"/>
      <name val="宋体"/>
      <charset val="134"/>
    </font>
    <font>
      <sz val="10"/>
      <color rgb="FFFFFFFF"/>
      <name val="宋体"/>
      <charset val="134"/>
      <scheme val="minor"/>
    </font>
    <font>
      <sz val="11"/>
      <color rgb="FF000000"/>
      <name val="SimSun"/>
      <charset val="134"/>
    </font>
    <font>
      <sz val="10"/>
      <color rgb="FF000000"/>
      <name val="SimSun"/>
      <charset val="134"/>
    </font>
    <font>
      <sz val="11.25"/>
      <color rgb="FF000000"/>
      <name val="Calibri"/>
      <charset val="134"/>
    </font>
    <font>
      <sz val="21"/>
      <color rgb="FF000000"/>
      <name val="SimSun"/>
      <charset val="134"/>
    </font>
    <font>
      <b/>
      <sz val="11.25"/>
      <color rgb="FF000000"/>
      <name val="SimSun"/>
      <charset val="134"/>
    </font>
    <font>
      <sz val="9"/>
      <name val="SimSun"/>
      <charset val="134"/>
    </font>
    <font>
      <b/>
      <sz val="9"/>
      <color rgb="FF000000"/>
      <name val="SimSun"/>
      <charset val="134"/>
    </font>
    <font>
      <b/>
      <sz val="9"/>
      <name val="SimSun"/>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protection locked="0"/>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3" borderId="17" applyNumberFormat="0" applyAlignment="0" applyProtection="0">
      <alignment vertical="center"/>
    </xf>
    <xf numFmtId="0" fontId="34" fillId="4" borderId="18" applyNumberFormat="0" applyAlignment="0" applyProtection="0">
      <alignment vertical="center"/>
    </xf>
    <xf numFmtId="0" fontId="35" fillId="4" borderId="17" applyNumberFormat="0" applyAlignment="0" applyProtection="0">
      <alignment vertical="center"/>
    </xf>
    <xf numFmtId="0" fontId="36" fillId="5"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5" fillId="0" borderId="7">
      <alignment horizontal="right" vertical="center"/>
    </xf>
    <xf numFmtId="49" fontId="5" fillId="0" borderId="7">
      <alignment horizontal="left" vertical="center" wrapText="1"/>
    </xf>
    <xf numFmtId="176" fontId="5" fillId="0" borderId="7">
      <alignment horizontal="right" vertical="center"/>
    </xf>
    <xf numFmtId="177" fontId="5" fillId="0" borderId="7">
      <alignment horizontal="right" vertical="center"/>
    </xf>
    <xf numFmtId="178" fontId="5" fillId="0" borderId="7">
      <alignment horizontal="right" vertical="center"/>
    </xf>
    <xf numFmtId="179" fontId="5" fillId="0" borderId="7">
      <alignment horizontal="right" vertical="center"/>
    </xf>
    <xf numFmtId="10" fontId="5" fillId="0" borderId="7">
      <alignment horizontal="right" vertical="center"/>
    </xf>
    <xf numFmtId="180" fontId="5" fillId="0" borderId="7">
      <alignment horizontal="right" vertical="center"/>
    </xf>
    <xf numFmtId="0" fontId="44" fillId="0" borderId="0">
      <alignment vertical="center"/>
    </xf>
    <xf numFmtId="0" fontId="5" fillId="0" borderId="0">
      <alignment vertical="top"/>
      <protection locked="0"/>
    </xf>
  </cellStyleXfs>
  <cellXfs count="199">
    <xf numFmtId="0" fontId="0" fillId="0" borderId="0" xfId="0" applyFont="1">
      <alignment vertical="top"/>
      <protection locked="0"/>
    </xf>
    <xf numFmtId="49" fontId="1" fillId="0" borderId="0" xfId="0" applyNumberFormat="1" applyFont="1" applyAlignment="1" applyProtection="1"/>
    <xf numFmtId="0" fontId="1" fillId="0" borderId="0" xfId="0" applyFont="1" applyAlignment="1" applyProtection="1"/>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4" fillId="0" borderId="0" xfId="0" applyFont="1" applyAlignment="1" applyProtection="1"/>
    <xf numFmtId="0" fontId="4" fillId="0" borderId="0" xfId="0" applyFont="1" applyAlignment="1">
      <alignment horizontal="right"/>
      <protection locked="0"/>
    </xf>
    <xf numFmtId="0" fontId="4" fillId="0" borderId="1" xfId="0" applyFont="1" applyBorder="1" applyAlignment="1">
      <alignment horizontal="center" vertical="center" wrapText="1"/>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lignment horizontal="center" vertical="center" wrapText="1"/>
      <protection locked="0"/>
    </xf>
    <xf numFmtId="0" fontId="4" fillId="0" borderId="5" xfId="0" applyFont="1" applyBorder="1" applyAlignment="1" applyProtection="1">
      <alignment horizontal="center" vertical="center" wrapText="1"/>
    </xf>
    <xf numFmtId="0" fontId="4" fillId="0" borderId="6" xfId="0" applyFont="1" applyBorder="1" applyAlignment="1">
      <alignment horizontal="center" vertical="center" wrapText="1"/>
      <protection locked="0"/>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7" xfId="0" applyFont="1" applyBorder="1" applyAlignment="1">
      <alignment horizontal="center" vertical="center"/>
      <protection locked="0"/>
    </xf>
    <xf numFmtId="49" fontId="5" fillId="0" borderId="7" xfId="50" applyNumberFormat="1" applyFont="1" applyBorder="1" applyProtection="1">
      <alignment horizontal="left" vertical="center" wrapText="1"/>
      <protection locked="0"/>
    </xf>
    <xf numFmtId="176" fontId="5" fillId="0" borderId="7" xfId="0" applyNumberFormat="1" applyFont="1" applyBorder="1" applyAlignment="1">
      <alignment horizontal="right" vertical="center"/>
      <protection locked="0"/>
    </xf>
    <xf numFmtId="49" fontId="5" fillId="0" borderId="7" xfId="50" applyNumberFormat="1" applyFont="1" applyBorder="1" applyAlignment="1" applyProtection="1">
      <alignment horizontal="left" vertical="center" wrapText="1" indent="1"/>
      <protection locked="0"/>
    </xf>
    <xf numFmtId="49" fontId="5" fillId="0" borderId="7" xfId="50" applyNumberFormat="1" applyFont="1" applyBorder="1" applyAlignment="1" applyProtection="1">
      <alignment horizontal="center" vertical="center" wrapText="1"/>
      <protection locked="0"/>
    </xf>
    <xf numFmtId="0" fontId="2" fillId="0" borderId="2"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4" xfId="0" applyFont="1" applyBorder="1" applyAlignment="1">
      <alignment horizontal="center" vertical="center" wrapText="1"/>
      <protection locked="0"/>
    </xf>
    <xf numFmtId="0" fontId="6" fillId="0" borderId="0" xfId="58" applyFont="1" applyFill="1" applyBorder="1" applyAlignment="1" applyProtection="1"/>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2" fillId="0" borderId="7" xfId="0" applyFont="1" applyBorder="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0" xfId="0" applyFont="1" applyAlignment="1" applyProtection="1">
      <alignment horizontal="right" vertical="center"/>
    </xf>
    <xf numFmtId="0" fontId="3" fillId="0" borderId="0" xfId="0" applyFont="1" applyAlignment="1" applyProtection="1">
      <alignment horizontal="center" vertical="center" wrapText="1"/>
    </xf>
    <xf numFmtId="0" fontId="4" fillId="0" borderId="0" xfId="0" applyFont="1" applyAlignment="1" applyProtection="1">
      <alignment horizontal="left" vertical="center"/>
    </xf>
    <xf numFmtId="0" fontId="7" fillId="0" borderId="0" xfId="0" applyFont="1">
      <alignment vertical="top"/>
      <protection locked="0"/>
    </xf>
    <xf numFmtId="0" fontId="4" fillId="0" borderId="0" xfId="0" applyFont="1" applyAlignment="1" applyProtection="1">
      <alignment horizontal="right"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49" fontId="5" fillId="0" borderId="7" xfId="0" applyNumberFormat="1" applyFont="1" applyBorder="1" applyAlignment="1">
      <alignment horizontal="left" vertical="center" wrapText="1"/>
      <protection locked="0"/>
    </xf>
    <xf numFmtId="49" fontId="5" fillId="0" borderId="7" xfId="0" applyNumberFormat="1" applyFont="1" applyBorder="1" applyAlignment="1">
      <alignment horizontal="left" vertical="center" wrapText="1" indent="1"/>
      <protection locked="0"/>
    </xf>
    <xf numFmtId="0" fontId="8" fillId="0" borderId="2" xfId="0" applyFont="1" applyBorder="1" applyAlignment="1">
      <alignment horizontal="center" vertical="center" wrapText="1"/>
      <protection locked="0"/>
    </xf>
    <xf numFmtId="0" fontId="8" fillId="0" borderId="3" xfId="0" applyFont="1" applyBorder="1" applyAlignment="1">
      <alignment horizontal="center" vertical="center" wrapText="1"/>
      <protection locked="0"/>
    </xf>
    <xf numFmtId="0" fontId="8" fillId="0" borderId="4" xfId="0" applyFont="1" applyBorder="1" applyAlignment="1">
      <alignment horizontal="center" vertical="center" wrapText="1"/>
      <protection locked="0"/>
    </xf>
    <xf numFmtId="0" fontId="9" fillId="0" borderId="0" xfId="0" applyFont="1" applyAlignment="1" applyProtection="1">
      <alignment horizontal="center" vertical="center"/>
    </xf>
    <xf numFmtId="0" fontId="9" fillId="0" borderId="0" xfId="0" applyFont="1" applyAlignment="1">
      <alignment horizontal="center" vertical="center"/>
      <protection locked="0"/>
    </xf>
    <xf numFmtId="0" fontId="10" fillId="0" borderId="0" xfId="0" applyFont="1" applyAlignment="1">
      <alignment horizontal="left" vertical="center"/>
      <protection locked="0"/>
    </xf>
    <xf numFmtId="0" fontId="10" fillId="0" borderId="0" xfId="0" applyFont="1" applyAlignment="1" applyProtection="1">
      <alignment vertical="center"/>
    </xf>
    <xf numFmtId="0" fontId="10" fillId="0" borderId="0" xfId="0" applyFont="1">
      <alignment vertical="top"/>
      <protection locked="0"/>
    </xf>
    <xf numFmtId="0" fontId="11" fillId="0" borderId="7" xfId="0" applyFont="1" applyBorder="1" applyAlignment="1" applyProtection="1">
      <alignment horizontal="center" vertic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0" fillId="0" borderId="7" xfId="0" applyFont="1" applyBorder="1" applyAlignment="1" applyProtection="1">
      <alignment horizontal="left" vertical="center" wrapText="1"/>
    </xf>
    <xf numFmtId="0" fontId="0" fillId="0" borderId="7" xfId="0" applyFont="1" applyBorder="1" applyAlignment="1" applyProtection="1">
      <alignment vertical="center" wrapText="1"/>
    </xf>
    <xf numFmtId="0" fontId="0" fillId="0" borderId="7" xfId="0" applyFont="1" applyBorder="1" applyAlignment="1" applyProtection="1">
      <alignment horizontal="center" vertical="center" wrapText="1"/>
    </xf>
    <xf numFmtId="0" fontId="0" fillId="0" borderId="7" xfId="0" applyFont="1" applyBorder="1" applyAlignment="1">
      <alignment horizontal="center" vertical="center"/>
      <protection locked="0"/>
    </xf>
    <xf numFmtId="0" fontId="0" fillId="0" borderId="7" xfId="0" applyFont="1" applyBorder="1" applyAlignment="1">
      <alignment horizontal="left" vertical="center" wrapText="1"/>
      <protection locked="0"/>
    </xf>
    <xf numFmtId="0" fontId="0" fillId="0" borderId="0" xfId="0" applyFont="1" applyAlignment="1">
      <alignment horizontal="right" vertical="center" wrapText="1"/>
      <protection locked="0"/>
    </xf>
    <xf numFmtId="0" fontId="12" fillId="0" borderId="0" xfId="0" applyFont="1">
      <alignment vertical="top"/>
      <protection locked="0"/>
    </xf>
    <xf numFmtId="0" fontId="13" fillId="0" borderId="0" xfId="0" applyFont="1" applyAlignment="1" applyProtection="1"/>
    <xf numFmtId="0" fontId="13" fillId="0" borderId="0" xfId="0" applyFont="1" applyAlignment="1" applyProtection="1">
      <alignment horizontal="right" vertical="center"/>
    </xf>
    <xf numFmtId="0" fontId="9" fillId="0" borderId="0" xfId="0" applyFont="1" applyAlignment="1" applyProtection="1">
      <alignment horizontal="center" vertical="center" wrapText="1"/>
    </xf>
    <xf numFmtId="0" fontId="11" fillId="0" borderId="0" xfId="0" applyFont="1" applyAlignment="1" applyProtection="1">
      <alignment horizontal="left" vertical="center" wrapText="1"/>
    </xf>
    <xf numFmtId="0" fontId="11" fillId="0" borderId="0" xfId="0" applyFont="1" applyAlignment="1" applyProtection="1">
      <alignment wrapText="1"/>
    </xf>
    <xf numFmtId="0" fontId="11" fillId="0" borderId="0" xfId="0" applyFont="1" applyAlignment="1" applyProtection="1">
      <alignment horizontal="right" wrapText="1"/>
    </xf>
    <xf numFmtId="0" fontId="10" fillId="0" borderId="0" xfId="0" applyFont="1" applyAlignment="1" applyProtection="1">
      <alignment wrapText="1"/>
    </xf>
    <xf numFmtId="0" fontId="11" fillId="0" borderId="1"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0" fillId="0" borderId="0" xfId="0" applyFont="1" applyAlignment="1">
      <alignment horizontal="right" vertical="center"/>
      <protection locked="0"/>
    </xf>
    <xf numFmtId="0" fontId="11" fillId="0" borderId="0" xfId="0" applyFont="1" applyAlignment="1">
      <alignment horizontal="right"/>
      <protection locked="0"/>
    </xf>
    <xf numFmtId="0" fontId="10" fillId="0" borderId="7" xfId="0" applyFont="1" applyBorder="1" applyAlignment="1">
      <alignment horizontal="center" vertical="center" wrapText="1"/>
      <protection locked="0"/>
    </xf>
    <xf numFmtId="0" fontId="1" fillId="0" borderId="0" xfId="0" applyFont="1" applyAlignment="1" applyProtection="1">
      <alignment wrapText="1"/>
    </xf>
    <xf numFmtId="0" fontId="1" fillId="0" borderId="0" xfId="0" applyFont="1" applyAlignment="1">
      <protection locked="0"/>
    </xf>
    <xf numFmtId="0" fontId="8" fillId="0" borderId="0" xfId="0" applyFont="1" applyAlignment="1">
      <alignment vertical="top" wrapText="1"/>
      <protection locked="0"/>
    </xf>
    <xf numFmtId="0" fontId="4" fillId="0" borderId="0" xfId="0" applyFont="1" applyAlignment="1" applyProtection="1">
      <alignment horizontal="left" vertical="center" wrapText="1"/>
    </xf>
    <xf numFmtId="0" fontId="4" fillId="0" borderId="0" xfId="0" applyFont="1" applyAlignment="1" applyProtection="1">
      <alignment wrapText="1"/>
    </xf>
    <xf numFmtId="0" fontId="4" fillId="0" borderId="0" xfId="0" applyFont="1" applyAlignment="1">
      <alignment vertical="top" wrapText="1"/>
      <protection locked="0"/>
    </xf>
    <xf numFmtId="0" fontId="4" fillId="0" borderId="9" xfId="0" applyFont="1" applyBorder="1" applyAlignment="1" applyProtection="1">
      <alignment horizontal="center" vertical="center" wrapText="1"/>
    </xf>
    <xf numFmtId="0" fontId="4" fillId="0" borderId="9" xfId="0" applyFont="1" applyBorder="1" applyAlignment="1">
      <alignment horizontal="center" vertical="center" wrapText="1"/>
      <protection locked="0"/>
    </xf>
    <xf numFmtId="0" fontId="4" fillId="0" borderId="10" xfId="0" applyFont="1" applyBorder="1" applyAlignment="1" applyProtection="1">
      <alignment horizontal="center" vertical="center" wrapText="1"/>
    </xf>
    <xf numFmtId="0" fontId="4" fillId="0" borderId="10" xfId="0" applyFont="1" applyBorder="1" applyAlignment="1">
      <alignment horizontal="center" vertical="center" wrapText="1"/>
      <protection locked="0"/>
    </xf>
    <xf numFmtId="0" fontId="4" fillId="0" borderId="11" xfId="0" applyFont="1" applyBorder="1" applyAlignment="1" applyProtection="1">
      <alignment horizontal="center" vertical="center" wrapText="1"/>
    </xf>
    <xf numFmtId="0" fontId="4" fillId="0" borderId="11" xfId="0" applyFont="1" applyBorder="1" applyAlignment="1">
      <alignment horizontal="center" vertical="center" wrapText="1"/>
      <protection locked="0"/>
    </xf>
    <xf numFmtId="3" fontId="4" fillId="0" borderId="6" xfId="0" applyNumberFormat="1"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8" fillId="0" borderId="0" xfId="0" applyFont="1" applyAlignment="1">
      <alignment horizontal="right" vertical="center"/>
      <protection locked="0"/>
    </xf>
    <xf numFmtId="0" fontId="8" fillId="0" borderId="0" xfId="0" applyFont="1" applyAlignment="1">
      <alignment horizontal="right" vertical="center" wrapText="1"/>
      <protection locked="0"/>
    </xf>
    <xf numFmtId="0" fontId="2" fillId="0" borderId="0" xfId="0" applyFont="1" applyAlignment="1" applyProtection="1">
      <alignment horizontal="right" vertical="center" wrapText="1"/>
    </xf>
    <xf numFmtId="0" fontId="4" fillId="0" borderId="0" xfId="0" applyFont="1" applyAlignment="1">
      <alignment horizontal="right" wrapText="1"/>
      <protection locked="0"/>
    </xf>
    <xf numFmtId="0" fontId="4" fillId="0" borderId="0" xfId="0" applyFont="1" applyAlignment="1" applyProtection="1">
      <alignment horizontal="right" wrapText="1"/>
    </xf>
    <xf numFmtId="0" fontId="4" fillId="0" borderId="13" xfId="0" applyFont="1" applyBorder="1" applyAlignment="1" applyProtection="1">
      <alignment horizontal="center" vertical="center" wrapText="1"/>
    </xf>
    <xf numFmtId="0" fontId="4" fillId="0" borderId="7" xfId="0" applyFont="1" applyBorder="1" applyAlignment="1">
      <alignment horizontal="center" vertical="center" wrapText="1"/>
      <protection locked="0"/>
    </xf>
    <xf numFmtId="0" fontId="4" fillId="0" borderId="11" xfId="0" applyFont="1" applyBorder="1" applyAlignment="1" applyProtection="1">
      <alignment horizontal="center" vertical="center"/>
    </xf>
    <xf numFmtId="0" fontId="4" fillId="0" borderId="11" xfId="0" applyFont="1" applyBorder="1" applyAlignment="1">
      <alignment horizontal="center" vertical="center"/>
      <protection locked="0"/>
    </xf>
    <xf numFmtId="0" fontId="8" fillId="0" borderId="11" xfId="0" applyFont="1" applyBorder="1" applyAlignment="1" applyProtection="1">
      <alignment horizontal="left" vertical="center" wrapText="1"/>
    </xf>
    <xf numFmtId="180" fontId="5" fillId="0" borderId="7" xfId="0" applyNumberFormat="1" applyFont="1" applyBorder="1" applyAlignment="1">
      <alignment horizontal="right" vertical="center"/>
      <protection locked="0"/>
    </xf>
    <xf numFmtId="49" fontId="5" fillId="0" borderId="7" xfId="50" applyNumberFormat="1" applyFont="1" applyBorder="1" applyAlignment="1" applyProtection="1">
      <alignment horizontal="left" vertical="center" wrapText="1" indent="2"/>
      <protection locked="0"/>
    </xf>
    <xf numFmtId="180" fontId="5" fillId="0" borderId="7" xfId="56" applyNumberFormat="1" applyFont="1" applyBorder="1" applyProtection="1">
      <alignment horizontal="right" vertical="center"/>
      <protection locked="0"/>
    </xf>
    <xf numFmtId="0" fontId="2" fillId="0" borderId="11" xfId="0" applyFont="1" applyBorder="1" applyAlignment="1" applyProtection="1">
      <alignment horizontal="center" vertical="center"/>
    </xf>
    <xf numFmtId="0" fontId="4" fillId="0" borderId="0" xfId="0" applyFont="1" applyAlignment="1" applyProtection="1">
      <alignment horizontal="right"/>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4" fillId="0" borderId="1" xfId="0" applyFont="1" applyBorder="1" applyAlignment="1">
      <alignment horizontal="center" vertical="center"/>
      <protection locked="0"/>
    </xf>
    <xf numFmtId="49" fontId="4" fillId="0" borderId="9" xfId="0" applyNumberFormat="1" applyFont="1" applyBorder="1" applyAlignment="1">
      <alignment horizontal="center" vertical="center" wrapText="1"/>
      <protection locked="0"/>
    </xf>
    <xf numFmtId="0" fontId="4" fillId="0" borderId="9" xfId="0" applyFont="1" applyBorder="1" applyAlignment="1">
      <alignment horizontal="center" vertical="center"/>
      <protection locked="0"/>
    </xf>
    <xf numFmtId="0" fontId="4" fillId="0" borderId="6" xfId="0" applyFont="1" applyBorder="1" applyAlignment="1">
      <alignment horizontal="center" vertical="center"/>
      <protection locked="0"/>
    </xf>
    <xf numFmtId="49" fontId="4" fillId="0" borderId="11" xfId="0" applyNumberFormat="1" applyFont="1" applyBorder="1" applyAlignment="1">
      <alignment horizontal="center" vertical="center" wrapText="1"/>
      <protection locked="0"/>
    </xf>
    <xf numFmtId="49" fontId="4" fillId="0" borderId="11" xfId="0" applyNumberFormat="1" applyFont="1" applyBorder="1" applyAlignment="1">
      <alignment horizontal="center" vertical="center"/>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4" fillId="0" borderId="0" xfId="0" applyFont="1" applyAlignment="1" applyProtection="1">
      <alignment vertical="center"/>
    </xf>
    <xf numFmtId="0" fontId="2" fillId="0" borderId="0" xfId="0" applyFont="1" applyAlignment="1">
      <alignment horizontal="right" vertical="center" wrapText="1"/>
      <protection locked="0"/>
    </xf>
    <xf numFmtId="0" fontId="1" fillId="0" borderId="0" xfId="0" applyFont="1" applyProtection="1">
      <alignment vertical="top"/>
    </xf>
    <xf numFmtId="0" fontId="15" fillId="0" borderId="1" xfId="0" applyFont="1" applyBorder="1" applyAlignment="1">
      <alignment horizontal="center" vertical="center" wrapText="1"/>
      <protection locked="0"/>
    </xf>
    <xf numFmtId="0" fontId="15" fillId="0" borderId="1" xfId="0" applyFont="1" applyBorder="1" applyAlignment="1" applyProtection="1">
      <alignment horizontal="center" vertical="center" wrapText="1"/>
    </xf>
    <xf numFmtId="0" fontId="15" fillId="0" borderId="5" xfId="0" applyFont="1" applyBorder="1" applyAlignment="1">
      <alignment horizontal="center" vertical="center" wrapText="1"/>
      <protection locked="0"/>
    </xf>
    <xf numFmtId="0" fontId="15" fillId="0" borderId="5" xfId="0" applyFont="1" applyBorder="1" applyAlignment="1" applyProtection="1">
      <alignment horizontal="center" vertical="center" wrapText="1"/>
    </xf>
    <xf numFmtId="0" fontId="15" fillId="0" borderId="6" xfId="0" applyFont="1" applyBorder="1" applyAlignment="1">
      <alignment horizontal="center" vertical="center" wrapText="1"/>
      <protection locked="0"/>
    </xf>
    <xf numFmtId="0" fontId="15" fillId="0" borderId="6" xfId="0" applyFont="1" applyBorder="1" applyAlignment="1" applyProtection="1">
      <alignment horizontal="center" vertical="center" wrapText="1"/>
    </xf>
    <xf numFmtId="3" fontId="16" fillId="0" borderId="7" xfId="0" applyNumberFormat="1" applyFont="1" applyBorder="1" applyAlignment="1" applyProtection="1">
      <alignment horizontal="center" vertical="center"/>
    </xf>
    <xf numFmtId="0" fontId="17" fillId="0" borderId="0" xfId="0" applyFont="1" applyAlignment="1" applyProtection="1"/>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17" fillId="0" borderId="0" xfId="0" applyFont="1" applyProtection="1">
      <alignment vertical="top"/>
    </xf>
    <xf numFmtId="0" fontId="1" fillId="0" borderId="0" xfId="0" applyFont="1">
      <alignment vertical="top"/>
      <protection locked="0"/>
    </xf>
    <xf numFmtId="49" fontId="1" fillId="0" borderId="0" xfId="0" applyNumberFormat="1" applyFont="1" applyAlignment="1">
      <protection locked="0"/>
    </xf>
    <xf numFmtId="0" fontId="3" fillId="0" borderId="0" xfId="0" applyFont="1" applyAlignment="1">
      <alignment horizontal="center" vertical="center"/>
      <protection locked="0"/>
    </xf>
    <xf numFmtId="0" fontId="4" fillId="0" borderId="0" xfId="0" applyFont="1" applyAlignment="1">
      <protection locked="0"/>
    </xf>
    <xf numFmtId="0" fontId="4" fillId="0" borderId="2" xfId="0" applyFont="1" applyBorder="1" applyAlignment="1">
      <alignment horizontal="center" vertical="center"/>
      <protection locked="0"/>
    </xf>
    <xf numFmtId="0" fontId="4" fillId="0" borderId="5" xfId="0" applyFont="1" applyBorder="1" applyAlignment="1">
      <alignment horizontal="center" vertical="center"/>
      <protection locked="0"/>
    </xf>
    <xf numFmtId="3" fontId="4" fillId="0" borderId="7" xfId="0" applyNumberFormat="1" applyFont="1" applyBorder="1" applyAlignment="1">
      <alignment horizontal="center" vertical="center"/>
      <protection locked="0"/>
    </xf>
    <xf numFmtId="0" fontId="4" fillId="0" borderId="3" xfId="0" applyFont="1" applyBorder="1" applyAlignment="1">
      <alignment horizontal="center" vertical="center"/>
      <protection locked="0"/>
    </xf>
    <xf numFmtId="0" fontId="4" fillId="0" borderId="4" xfId="0" applyFont="1" applyBorder="1" applyAlignment="1">
      <alignment horizontal="center" vertical="center"/>
      <protection locked="0"/>
    </xf>
    <xf numFmtId="0" fontId="4" fillId="0" borderId="2" xfId="0" applyFont="1" applyBorder="1" applyAlignment="1">
      <alignment horizontal="center" vertical="center" wrapText="1"/>
      <protection locked="0"/>
    </xf>
    <xf numFmtId="0" fontId="4" fillId="0" borderId="4" xfId="0" applyFont="1" applyBorder="1" applyAlignment="1">
      <alignment horizontal="center" vertical="center" wrapText="1"/>
      <protection locked="0"/>
    </xf>
    <xf numFmtId="0" fontId="4" fillId="0" borderId="0" xfId="0" applyFont="1">
      <alignment vertical="top"/>
      <protection locked="0"/>
    </xf>
    <xf numFmtId="0" fontId="1" fillId="0" borderId="0" xfId="0" applyFont="1" applyAlignment="1" applyProtection="1">
      <alignment horizontal="center" wrapText="1"/>
    </xf>
    <xf numFmtId="0" fontId="8" fillId="0" borderId="0" xfId="0" applyFont="1" applyAlignment="1" applyProtection="1"/>
    <xf numFmtId="0" fontId="2" fillId="0" borderId="0" xfId="0" applyFont="1" applyAlignment="1" applyProtection="1">
      <alignment horizontal="right" wrapText="1"/>
    </xf>
    <xf numFmtId="0" fontId="18" fillId="0" borderId="0" xfId="0" applyFont="1" applyAlignment="1" applyProtection="1">
      <alignment horizontal="center" vertical="center" wrapText="1"/>
    </xf>
    <xf numFmtId="0" fontId="4" fillId="0" borderId="0" xfId="0" applyFont="1" applyAlignment="1">
      <alignment horizontal="left" vertical="center" wrapText="1"/>
      <protection locked="0"/>
    </xf>
    <xf numFmtId="0" fontId="1" fillId="0" borderId="0" xfId="0" applyFont="1" applyAlignment="1" applyProtection="1">
      <alignment horizontal="right" vertical="center"/>
    </xf>
    <xf numFmtId="49" fontId="4" fillId="0" borderId="2"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0" fontId="4" fillId="0" borderId="9" xfId="0"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49" fontId="4" fillId="0" borderId="7" xfId="0" applyNumberFormat="1" applyFont="1" applyBorder="1" applyAlignment="1">
      <alignment horizontal="center" vertical="center"/>
      <protection locked="0"/>
    </xf>
    <xf numFmtId="181" fontId="0" fillId="0" borderId="0" xfId="0" applyNumberFormat="1" applyFont="1">
      <alignment vertical="top"/>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10" fontId="0" fillId="0" borderId="0" xfId="0" applyNumberFormat="1" applyFont="1">
      <alignment vertical="top"/>
      <protection locked="0"/>
    </xf>
    <xf numFmtId="0" fontId="19" fillId="0" borderId="0" xfId="0" applyFont="1" applyAlignment="1" applyProtection="1">
      <alignment horizontal="center" vertical="center"/>
    </xf>
    <xf numFmtId="0" fontId="2" fillId="0" borderId="7" xfId="0" applyFont="1" applyBorder="1" applyAlignment="1" applyProtection="1">
      <alignment vertical="center"/>
    </xf>
    <xf numFmtId="49" fontId="20" fillId="0" borderId="7" xfId="50" applyNumberFormat="1" applyFont="1" applyBorder="1" applyProtection="1">
      <alignment horizontal="left" vertical="center" wrapText="1"/>
      <protection locked="0"/>
    </xf>
    <xf numFmtId="176" fontId="5" fillId="0" borderId="7" xfId="51" applyNumberFormat="1" applyFont="1" applyBorder="1" applyProtection="1">
      <alignment horizontal="right" vertical="center"/>
      <protection locked="0"/>
    </xf>
    <xf numFmtId="0" fontId="2"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pplyProtection="1">
      <alignment vertical="center"/>
    </xf>
    <xf numFmtId="0" fontId="2" fillId="0" borderId="7" xfId="0" applyFont="1" applyBorder="1" applyAlignment="1" applyProtection="1">
      <alignment horizontal="left" vertical="center"/>
    </xf>
    <xf numFmtId="0" fontId="21" fillId="0" borderId="7"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3" fontId="15" fillId="0" borderId="7" xfId="0" applyNumberFormat="1" applyFont="1" applyBorder="1" applyAlignment="1" applyProtection="1">
      <alignment horizontal="center" vertical="center"/>
    </xf>
    <xf numFmtId="0" fontId="15" fillId="0" borderId="7" xfId="0" applyFont="1" applyBorder="1" applyAlignment="1" applyProtection="1">
      <alignment horizontal="center" vertical="center"/>
    </xf>
    <xf numFmtId="0" fontId="0" fillId="0" borderId="0" xfId="0" applyFont="1" applyAlignment="1" applyProtection="1">
      <alignment horizontal="right" vertical="center"/>
    </xf>
    <xf numFmtId="0" fontId="15" fillId="0" borderId="0" xfId="0" applyFont="1" applyAlignment="1" applyProtection="1">
      <alignment horizontal="left" vertical="center"/>
    </xf>
    <xf numFmtId="0" fontId="15" fillId="0" borderId="0" xfId="0" applyFont="1" applyAlignment="1" applyProtection="1"/>
    <xf numFmtId="0" fontId="4" fillId="0" borderId="3" xfId="0" applyFont="1" applyBorder="1" applyAlignment="1">
      <alignment horizontal="center" vertical="center" wrapText="1"/>
      <protection locked="0"/>
    </xf>
    <xf numFmtId="0" fontId="15" fillId="0" borderId="0" xfId="0" applyFont="1" applyAlignment="1">
      <protection locked="0"/>
    </xf>
    <xf numFmtId="0" fontId="23" fillId="0" borderId="0" xfId="0" applyFont="1" applyAlignment="1">
      <protection locked="0"/>
    </xf>
    <xf numFmtId="0" fontId="4" fillId="0" borderId="13" xfId="0" applyFont="1" applyBorder="1" applyAlignment="1" applyProtection="1">
      <alignment horizontal="center" vertical="center"/>
    </xf>
    <xf numFmtId="0" fontId="15" fillId="0" borderId="0" xfId="0" applyFont="1" applyAlignment="1">
      <alignment horizontal="right"/>
      <protection locked="0"/>
    </xf>
    <xf numFmtId="0" fontId="15" fillId="0" borderId="0" xfId="0" applyFont="1" applyAlignment="1" applyProtection="1">
      <alignment horizontal="right" vertical="center"/>
    </xf>
    <xf numFmtId="176" fontId="20" fillId="0" borderId="7" xfId="0" applyNumberFormat="1" applyFont="1" applyBorder="1" applyAlignment="1">
      <alignment horizontal="right" vertical="center"/>
      <protection locked="0"/>
    </xf>
    <xf numFmtId="0" fontId="20" fillId="0" borderId="7" xfId="0" applyFont="1" applyBorder="1" applyAlignment="1">
      <alignment horizontal="left" vertical="center"/>
      <protection locked="0"/>
    </xf>
    <xf numFmtId="0" fontId="2" fillId="0" borderId="7" xfId="0" applyFont="1" applyBorder="1" applyAlignment="1">
      <alignment horizontal="left" vertical="center"/>
      <protection locked="0"/>
    </xf>
    <xf numFmtId="0" fontId="20" fillId="0" borderId="6" xfId="0" applyFont="1" applyBorder="1" applyAlignment="1">
      <alignment horizontal="left" vertical="center"/>
      <protection locked="0"/>
    </xf>
    <xf numFmtId="0" fontId="21" fillId="0" borderId="6" xfId="0" applyFont="1" applyBorder="1" applyAlignment="1" applyProtection="1">
      <alignment horizontal="center" vertical="center"/>
    </xf>
    <xf numFmtId="0" fontId="2" fillId="0" borderId="6" xfId="0" applyFont="1" applyBorder="1" applyAlignment="1" applyProtection="1">
      <alignment horizontal="left" vertical="center"/>
    </xf>
    <xf numFmtId="0" fontId="21" fillId="0" borderId="6" xfId="0" applyFont="1" applyBorder="1" applyAlignment="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2"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6"/>
  <sheetViews>
    <sheetView showZeros="0" view="pageBreakPreview" zoomScaleNormal="100" workbookViewId="0">
      <selection activeCell="K19" sqref="K19"/>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s>
  <sheetData>
    <row r="1" ht="19.5" customHeight="1" spans="4:4">
      <c r="D1" s="110" t="s">
        <v>0</v>
      </c>
    </row>
    <row r="2" ht="36" customHeight="1" spans="1:4">
      <c r="A2" s="4" t="str">
        <f>"2025"&amp;"年部门财务收支预算总表"</f>
        <v>2025年部门财务收支预算总表</v>
      </c>
      <c r="B2" s="4"/>
      <c r="C2" s="4"/>
      <c r="D2" s="4"/>
    </row>
    <row r="3" ht="24" customHeight="1" spans="1:4">
      <c r="A3" s="184" t="str">
        <f>"单位名称："&amp;"中国共产党西双版纳傣族自治州委员会组织部"</f>
        <v>单位名称：中国共产党西双版纳傣族自治州委员会组织部</v>
      </c>
      <c r="B3" s="184"/>
      <c r="C3" s="171"/>
      <c r="D3" s="191" t="s">
        <v>1</v>
      </c>
    </row>
    <row r="4" ht="19.5" customHeight="1" spans="1:4">
      <c r="A4" s="133" t="s">
        <v>2</v>
      </c>
      <c r="B4" s="135"/>
      <c r="C4" s="133" t="s">
        <v>3</v>
      </c>
      <c r="D4" s="135"/>
    </row>
    <row r="5" ht="19.5" customHeight="1" spans="1:4">
      <c r="A5" s="132" t="s">
        <v>4</v>
      </c>
      <c r="B5" s="132" t="s">
        <v>5</v>
      </c>
      <c r="C5" s="132" t="s">
        <v>6</v>
      </c>
      <c r="D5" s="27" t="s">
        <v>5</v>
      </c>
    </row>
    <row r="6" ht="19.5" customHeight="1" spans="1:4">
      <c r="A6" s="141"/>
      <c r="B6" s="141"/>
      <c r="C6" s="141"/>
      <c r="D6" s="29"/>
    </row>
    <row r="7" ht="20.25" customHeight="1" spans="1:4">
      <c r="A7" s="178" t="s">
        <v>7</v>
      </c>
      <c r="B7" s="192">
        <v>24279766.12</v>
      </c>
      <c r="C7" s="178" t="str">
        <f>"一"&amp;"、"&amp;"一般公共服务支出"</f>
        <v>一、一般公共服务支出</v>
      </c>
      <c r="D7" s="192">
        <v>21897625.64</v>
      </c>
    </row>
    <row r="8" ht="20.25" customHeight="1" spans="1:4">
      <c r="A8" s="178" t="s">
        <v>8</v>
      </c>
      <c r="B8" s="192"/>
      <c r="C8" s="178" t="str">
        <f>"二"&amp;"、"&amp;"社会保障和就业支出"</f>
        <v>二、社会保障和就业支出</v>
      </c>
      <c r="D8" s="192">
        <v>904230.28</v>
      </c>
    </row>
    <row r="9" ht="20.25" customHeight="1" spans="1:4">
      <c r="A9" s="178" t="s">
        <v>9</v>
      </c>
      <c r="B9" s="192"/>
      <c r="C9" s="178" t="str">
        <f>"三"&amp;"、"&amp;"卫生健康支出"</f>
        <v>三、卫生健康支出</v>
      </c>
      <c r="D9" s="192">
        <v>767715.25</v>
      </c>
    </row>
    <row r="10" ht="21.75" customHeight="1" spans="1:4">
      <c r="A10" s="178" t="s">
        <v>10</v>
      </c>
      <c r="B10" s="192"/>
      <c r="C10" s="178" t="str">
        <f>"四"&amp;"、"&amp;"农林水支出"</f>
        <v>四、农林水支出</v>
      </c>
      <c r="D10" s="192"/>
    </row>
    <row r="11" ht="21.75" customHeight="1" spans="1:4">
      <c r="A11" s="178" t="s">
        <v>11</v>
      </c>
      <c r="B11" s="192"/>
      <c r="C11" s="178" t="str">
        <f>"五"&amp;"、"&amp;"住房保障支出"</f>
        <v>五、住房保障支出</v>
      </c>
      <c r="D11" s="192">
        <v>731194.95</v>
      </c>
    </row>
    <row r="12" ht="21.75" customHeight="1" spans="1:4">
      <c r="A12" s="193" t="s">
        <v>12</v>
      </c>
      <c r="B12" s="192"/>
      <c r="C12" s="178" t="str">
        <f>"六"&amp;"、"&amp;"转移性支出"</f>
        <v>六、转移性支出</v>
      </c>
      <c r="D12" s="192"/>
    </row>
    <row r="13" ht="20.25" customHeight="1" spans="1:4">
      <c r="A13" s="193" t="s">
        <v>13</v>
      </c>
      <c r="B13" s="192"/>
      <c r="C13" s="194"/>
      <c r="D13" s="192"/>
    </row>
    <row r="14" ht="20.25" customHeight="1" spans="1:4">
      <c r="A14" s="193" t="s">
        <v>14</v>
      </c>
      <c r="B14" s="192"/>
      <c r="C14" s="194"/>
      <c r="D14" s="192"/>
    </row>
    <row r="15" ht="20.25" customHeight="1" spans="1:4">
      <c r="A15" s="195" t="s">
        <v>15</v>
      </c>
      <c r="B15" s="192"/>
      <c r="C15" s="194"/>
      <c r="D15" s="192"/>
    </row>
    <row r="16" ht="20.25" customHeight="1" spans="1:4">
      <c r="A16" s="195" t="s">
        <v>16</v>
      </c>
      <c r="B16" s="192"/>
      <c r="C16" s="194"/>
      <c r="D16" s="192"/>
    </row>
    <row r="17" ht="20.25" customHeight="1" spans="1:4">
      <c r="A17" s="196" t="s">
        <v>17</v>
      </c>
      <c r="B17" s="180">
        <v>24279766.12</v>
      </c>
      <c r="C17" s="176" t="s">
        <v>18</v>
      </c>
      <c r="D17" s="180">
        <v>24300766.12</v>
      </c>
    </row>
    <row r="18" ht="20.25" customHeight="1" spans="1:4">
      <c r="A18" s="197" t="s">
        <v>19</v>
      </c>
      <c r="B18" s="192">
        <v>21000</v>
      </c>
      <c r="C18" s="178" t="s">
        <v>20</v>
      </c>
      <c r="D18" s="192"/>
    </row>
    <row r="19" ht="20.25" customHeight="1" spans="1:4">
      <c r="A19" s="197" t="s">
        <v>21</v>
      </c>
      <c r="B19" s="192">
        <v>21000</v>
      </c>
      <c r="C19" s="178" t="s">
        <v>21</v>
      </c>
      <c r="D19" s="192"/>
    </row>
    <row r="20" ht="20.25" customHeight="1" spans="1:4">
      <c r="A20" s="197" t="s">
        <v>22</v>
      </c>
      <c r="B20" s="192"/>
      <c r="C20" s="178" t="s">
        <v>23</v>
      </c>
      <c r="D20" s="192"/>
    </row>
    <row r="21" ht="20.25" customHeight="1" spans="1:4">
      <c r="A21" s="198" t="s">
        <v>24</v>
      </c>
      <c r="B21" s="180">
        <v>24300766.12</v>
      </c>
      <c r="C21" s="176" t="s">
        <v>25</v>
      </c>
      <c r="D21" s="180">
        <v>24300766.12</v>
      </c>
    </row>
    <row r="26" customHeight="1" spans="2:2">
      <c r="B26" s="170"/>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view="pageBreakPreview" zoomScaleNormal="100" workbookViewId="0">
      <selection activeCell="B15" sqref="B15"/>
    </sheetView>
  </sheetViews>
  <sheetFormatPr defaultColWidth="10.6555555555556" defaultRowHeight="14.25" customHeight="1"/>
  <cols>
    <col min="1" max="1" width="20.5111111111111" customWidth="1"/>
    <col min="2" max="2" width="34.1666666666667" customWidth="1"/>
    <col min="3" max="19" width="20.6666666666667" customWidth="1"/>
  </cols>
  <sheetData>
    <row r="1" ht="19.5" customHeight="1" spans="10:19">
      <c r="J1" s="123"/>
      <c r="O1" s="78"/>
      <c r="P1" s="78"/>
      <c r="Q1" s="78"/>
      <c r="R1" s="78"/>
      <c r="S1" s="3" t="s">
        <v>26</v>
      </c>
    </row>
    <row r="2" ht="57.75" customHeight="1" spans="1:19">
      <c r="A2" s="146" t="str">
        <f>"2025"&amp;"年部门收入预算表"</f>
        <v>2025年部门收入预算表</v>
      </c>
      <c r="B2" s="146"/>
      <c r="C2" s="146"/>
      <c r="D2" s="146"/>
      <c r="E2" s="146"/>
      <c r="F2" s="146"/>
      <c r="G2" s="146"/>
      <c r="H2" s="146"/>
      <c r="I2" s="146"/>
      <c r="J2" s="146"/>
      <c r="K2" s="146"/>
      <c r="L2" s="146"/>
      <c r="M2" s="146"/>
      <c r="N2" s="146"/>
      <c r="O2" s="146"/>
      <c r="P2" s="146"/>
      <c r="Q2" s="146"/>
      <c r="R2" s="146"/>
      <c r="S2" s="146"/>
    </row>
    <row r="3" ht="24" customHeight="1" spans="1:19">
      <c r="A3" s="184" t="str">
        <f>"单位名称："&amp;"中国共产党西双版纳傣族自治州委员会组织部"</f>
        <v>单位名称：中国共产党西双版纳傣族自治州委员会组织部</v>
      </c>
      <c r="B3" s="184"/>
      <c r="C3" s="184"/>
      <c r="D3" s="184"/>
      <c r="E3" s="185"/>
      <c r="F3" s="185"/>
      <c r="G3" s="185"/>
      <c r="H3" s="185"/>
      <c r="I3" s="185"/>
      <c r="J3" s="187"/>
      <c r="K3" s="185"/>
      <c r="L3" s="185"/>
      <c r="M3" s="185"/>
      <c r="N3" s="185"/>
      <c r="O3" s="188"/>
      <c r="P3" s="188"/>
      <c r="Q3" s="188"/>
      <c r="R3" s="188"/>
      <c r="S3" s="190" t="s">
        <v>1</v>
      </c>
    </row>
    <row r="4" ht="18.75" customHeight="1" spans="1:19">
      <c r="A4" s="8" t="s">
        <v>27</v>
      </c>
      <c r="B4" s="84" t="s">
        <v>28</v>
      </c>
      <c r="C4" s="84" t="s">
        <v>29</v>
      </c>
      <c r="D4" s="186" t="s">
        <v>30</v>
      </c>
      <c r="E4" s="186"/>
      <c r="F4" s="186"/>
      <c r="G4" s="186"/>
      <c r="H4" s="186"/>
      <c r="I4" s="186"/>
      <c r="J4" s="186"/>
      <c r="K4" s="186"/>
      <c r="L4" s="186"/>
      <c r="M4" s="186"/>
      <c r="N4" s="154"/>
      <c r="O4" s="186" t="s">
        <v>19</v>
      </c>
      <c r="P4" s="186"/>
      <c r="Q4" s="186"/>
      <c r="R4" s="186"/>
      <c r="S4" s="154"/>
    </row>
    <row r="5" ht="19.5" customHeight="1" spans="1:19">
      <c r="A5" s="13"/>
      <c r="B5" s="86"/>
      <c r="C5" s="86"/>
      <c r="D5" s="86" t="s">
        <v>31</v>
      </c>
      <c r="E5" s="86" t="s">
        <v>32</v>
      </c>
      <c r="F5" s="86" t="s">
        <v>33</v>
      </c>
      <c r="G5" s="86" t="s">
        <v>34</v>
      </c>
      <c r="H5" s="86" t="s">
        <v>35</v>
      </c>
      <c r="I5" s="189" t="s">
        <v>36</v>
      </c>
      <c r="J5" s="189"/>
      <c r="K5" s="189"/>
      <c r="L5" s="189"/>
      <c r="M5" s="189"/>
      <c r="N5" s="99"/>
      <c r="O5" s="86" t="s">
        <v>31</v>
      </c>
      <c r="P5" s="86" t="s">
        <v>32</v>
      </c>
      <c r="Q5" s="86" t="s">
        <v>33</v>
      </c>
      <c r="R5" s="86" t="s">
        <v>34</v>
      </c>
      <c r="S5" s="86" t="s">
        <v>37</v>
      </c>
    </row>
    <row r="6" ht="33.75" customHeight="1" spans="1:19">
      <c r="A6" s="15"/>
      <c r="B6" s="88"/>
      <c r="C6" s="88"/>
      <c r="D6" s="88"/>
      <c r="E6" s="88"/>
      <c r="F6" s="88"/>
      <c r="G6" s="88"/>
      <c r="H6" s="88"/>
      <c r="I6" s="87" t="s">
        <v>31</v>
      </c>
      <c r="J6" s="87" t="s">
        <v>38</v>
      </c>
      <c r="K6" s="87" t="s">
        <v>39</v>
      </c>
      <c r="L6" s="87" t="s">
        <v>40</v>
      </c>
      <c r="M6" s="87" t="s">
        <v>41</v>
      </c>
      <c r="N6" s="87" t="s">
        <v>42</v>
      </c>
      <c r="O6" s="88"/>
      <c r="P6" s="88"/>
      <c r="Q6" s="88"/>
      <c r="R6" s="88"/>
      <c r="S6" s="88"/>
    </row>
    <row r="7" ht="16.5" customHeight="1" spans="1:19">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row>
    <row r="8" ht="29" customHeight="1" spans="1:19">
      <c r="A8" s="19" t="s">
        <v>43</v>
      </c>
      <c r="B8" s="19" t="s">
        <v>44</v>
      </c>
      <c r="C8" s="20">
        <v>24300766.12</v>
      </c>
      <c r="D8" s="20">
        <v>24279766.12</v>
      </c>
      <c r="E8" s="20">
        <v>24279766.12</v>
      </c>
      <c r="F8" s="20"/>
      <c r="G8" s="20"/>
      <c r="H8" s="20"/>
      <c r="I8" s="20"/>
      <c r="J8" s="20"/>
      <c r="K8" s="20"/>
      <c r="L8" s="20"/>
      <c r="M8" s="20"/>
      <c r="N8" s="20"/>
      <c r="O8" s="20">
        <v>21000</v>
      </c>
      <c r="P8" s="20">
        <v>21000</v>
      </c>
      <c r="Q8" s="20"/>
      <c r="R8" s="20"/>
      <c r="S8" s="20"/>
    </row>
    <row r="9" ht="18" customHeight="1" spans="1:19">
      <c r="A9" s="22" t="s">
        <v>29</v>
      </c>
      <c r="B9" s="22"/>
      <c r="C9" s="20">
        <v>24300766.12</v>
      </c>
      <c r="D9" s="20">
        <v>24279766.12</v>
      </c>
      <c r="E9" s="20">
        <v>24279766.12</v>
      </c>
      <c r="F9" s="20"/>
      <c r="G9" s="20"/>
      <c r="H9" s="20"/>
      <c r="I9" s="20"/>
      <c r="J9" s="20"/>
      <c r="K9" s="20"/>
      <c r="L9" s="20"/>
      <c r="M9" s="20"/>
      <c r="N9" s="20"/>
      <c r="O9" s="20">
        <v>21000</v>
      </c>
      <c r="P9" s="20">
        <v>21000</v>
      </c>
      <c r="Q9" s="20"/>
      <c r="R9" s="20"/>
      <c r="S9" s="20"/>
    </row>
    <row r="11" customHeight="1" spans="1:1">
      <c r="A11" t="s">
        <v>45</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4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view="pageBreakPreview" zoomScaleNormal="100" workbookViewId="0">
      <selection activeCell="E5" sqref="E5"/>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ht="19.5" customHeight="1" spans="4:15">
      <c r="D1" s="123"/>
      <c r="H1" s="123"/>
      <c r="J1" s="123"/>
      <c r="O1" s="183" t="s">
        <v>46</v>
      </c>
    </row>
    <row r="2" ht="42" customHeight="1" spans="1:15">
      <c r="A2" s="4" t="str">
        <f>"2025"&amp;"年部门支出预算表"</f>
        <v>2025年部门支出预算表</v>
      </c>
      <c r="B2" s="4"/>
      <c r="C2" s="4"/>
      <c r="D2" s="4"/>
      <c r="E2" s="4"/>
      <c r="F2" s="4"/>
      <c r="G2" s="4"/>
      <c r="H2" s="4"/>
      <c r="I2" s="4"/>
      <c r="J2" s="4"/>
      <c r="K2" s="4"/>
      <c r="L2" s="4"/>
      <c r="M2" s="4"/>
      <c r="N2" s="4"/>
      <c r="O2" s="4"/>
    </row>
    <row r="3" ht="24" customHeight="1" spans="1:15">
      <c r="A3" s="160" t="str">
        <f>"单位名称："&amp;"中国共产党西双版纳傣族自治州委员会组织部"</f>
        <v>单位名称：中国共产党西双版纳傣族自治州委员会组织部</v>
      </c>
      <c r="B3" s="160"/>
      <c r="C3" s="160"/>
      <c r="D3" s="160"/>
      <c r="E3" s="160"/>
      <c r="F3" s="160"/>
      <c r="G3" s="160"/>
      <c r="H3" s="160"/>
      <c r="I3" s="160"/>
      <c r="J3" s="160"/>
      <c r="K3" s="160"/>
      <c r="L3" s="160"/>
      <c r="M3" s="6"/>
      <c r="N3" s="6"/>
      <c r="O3" s="106" t="s">
        <v>1</v>
      </c>
    </row>
    <row r="4" ht="19.5" customHeight="1" spans="1:15">
      <c r="A4" s="8" t="s">
        <v>47</v>
      </c>
      <c r="B4" s="8" t="s">
        <v>48</v>
      </c>
      <c r="C4" s="8" t="s">
        <v>29</v>
      </c>
      <c r="D4" s="10" t="s">
        <v>32</v>
      </c>
      <c r="E4" s="11" t="s">
        <v>49</v>
      </c>
      <c r="F4" s="12" t="s">
        <v>50</v>
      </c>
      <c r="G4" s="8" t="s">
        <v>33</v>
      </c>
      <c r="H4" s="8" t="s">
        <v>34</v>
      </c>
      <c r="I4" s="8" t="s">
        <v>51</v>
      </c>
      <c r="J4" s="10" t="s">
        <v>52</v>
      </c>
      <c r="K4" s="11"/>
      <c r="L4" s="11"/>
      <c r="M4" s="11"/>
      <c r="N4" s="11"/>
      <c r="O4" s="12"/>
    </row>
    <row r="5" ht="33.75" customHeight="1" spans="1:15">
      <c r="A5" s="15"/>
      <c r="B5" s="15"/>
      <c r="C5" s="15"/>
      <c r="D5" s="17" t="s">
        <v>31</v>
      </c>
      <c r="E5" s="98" t="s">
        <v>49</v>
      </c>
      <c r="F5" s="98" t="s">
        <v>50</v>
      </c>
      <c r="G5" s="15"/>
      <c r="H5" s="15"/>
      <c r="I5" s="15"/>
      <c r="J5" s="17" t="s">
        <v>31</v>
      </c>
      <c r="K5" s="40" t="s">
        <v>53</v>
      </c>
      <c r="L5" s="40" t="s">
        <v>54</v>
      </c>
      <c r="M5" s="40" t="s">
        <v>55</v>
      </c>
      <c r="N5" s="40" t="s">
        <v>56</v>
      </c>
      <c r="O5" s="40" t="s">
        <v>57</v>
      </c>
    </row>
    <row r="6" ht="19.5" customHeight="1" spans="1:15">
      <c r="A6" s="181">
        <v>1</v>
      </c>
      <c r="B6" s="181">
        <v>2</v>
      </c>
      <c r="C6" s="182">
        <v>3</v>
      </c>
      <c r="D6" s="182">
        <v>4</v>
      </c>
      <c r="E6" s="182">
        <v>5</v>
      </c>
      <c r="F6" s="182">
        <v>6</v>
      </c>
      <c r="G6" s="182">
        <v>7</v>
      </c>
      <c r="H6" s="182">
        <v>8</v>
      </c>
      <c r="I6" s="182">
        <v>9</v>
      </c>
      <c r="J6" s="182">
        <v>10</v>
      </c>
      <c r="K6" s="182">
        <v>11</v>
      </c>
      <c r="L6" s="182">
        <v>12</v>
      </c>
      <c r="M6" s="182">
        <v>13</v>
      </c>
      <c r="N6" s="182">
        <v>14</v>
      </c>
      <c r="O6" s="182">
        <v>15</v>
      </c>
    </row>
    <row r="7" ht="21.75" customHeight="1" spans="1:15">
      <c r="A7" s="19" t="s">
        <v>58</v>
      </c>
      <c r="B7" s="19" t="s">
        <v>59</v>
      </c>
      <c r="C7" s="20">
        <v>21897625.64</v>
      </c>
      <c r="D7" s="20">
        <v>21897625.64</v>
      </c>
      <c r="E7" s="20">
        <v>7556625.64</v>
      </c>
      <c r="F7" s="20">
        <v>14341000</v>
      </c>
      <c r="G7" s="20"/>
      <c r="H7" s="20"/>
      <c r="I7" s="20"/>
      <c r="J7" s="20"/>
      <c r="K7" s="20"/>
      <c r="L7" s="20"/>
      <c r="M7" s="20"/>
      <c r="N7" s="20"/>
      <c r="O7" s="20"/>
    </row>
    <row r="8" ht="21.75" customHeight="1" spans="1:15">
      <c r="A8" s="21" t="s">
        <v>60</v>
      </c>
      <c r="B8" s="21" t="s">
        <v>61</v>
      </c>
      <c r="C8" s="20">
        <v>21897625.64</v>
      </c>
      <c r="D8" s="20">
        <v>21897625.64</v>
      </c>
      <c r="E8" s="20">
        <v>7556625.64</v>
      </c>
      <c r="F8" s="20">
        <v>14341000</v>
      </c>
      <c r="G8" s="20"/>
      <c r="H8" s="20"/>
      <c r="I8" s="20"/>
      <c r="J8" s="20"/>
      <c r="K8" s="20"/>
      <c r="L8" s="20"/>
      <c r="M8" s="20"/>
      <c r="N8" s="20"/>
      <c r="O8" s="20"/>
    </row>
    <row r="9" ht="21.75" customHeight="1" spans="1:15">
      <c r="A9" s="103" t="s">
        <v>62</v>
      </c>
      <c r="B9" s="103" t="s">
        <v>63</v>
      </c>
      <c r="C9" s="20">
        <v>6743326.76</v>
      </c>
      <c r="D9" s="20">
        <v>6743326.76</v>
      </c>
      <c r="E9" s="20">
        <v>6743326.76</v>
      </c>
      <c r="F9" s="20"/>
      <c r="G9" s="20"/>
      <c r="H9" s="20"/>
      <c r="I9" s="20"/>
      <c r="J9" s="20"/>
      <c r="K9" s="20"/>
      <c r="L9" s="20"/>
      <c r="M9" s="20"/>
      <c r="N9" s="20"/>
      <c r="O9" s="20"/>
    </row>
    <row r="10" ht="21.75" customHeight="1" spans="1:15">
      <c r="A10" s="103" t="s">
        <v>64</v>
      </c>
      <c r="B10" s="103" t="s">
        <v>65</v>
      </c>
      <c r="C10" s="20">
        <v>14341000</v>
      </c>
      <c r="D10" s="20">
        <v>14341000</v>
      </c>
      <c r="E10" s="20"/>
      <c r="F10" s="20">
        <v>14341000</v>
      </c>
      <c r="G10" s="20"/>
      <c r="H10" s="20"/>
      <c r="I10" s="20"/>
      <c r="J10" s="20"/>
      <c r="K10" s="20"/>
      <c r="L10" s="20"/>
      <c r="M10" s="20"/>
      <c r="N10" s="20"/>
      <c r="O10" s="20"/>
    </row>
    <row r="11" ht="21.75" customHeight="1" spans="1:15">
      <c r="A11" s="103" t="s">
        <v>66</v>
      </c>
      <c r="B11" s="103" t="s">
        <v>67</v>
      </c>
      <c r="C11" s="20">
        <v>813298.88</v>
      </c>
      <c r="D11" s="20">
        <v>813298.88</v>
      </c>
      <c r="E11" s="20">
        <v>813298.88</v>
      </c>
      <c r="F11" s="20"/>
      <c r="G11" s="20"/>
      <c r="H11" s="20"/>
      <c r="I11" s="20"/>
      <c r="J11" s="20"/>
      <c r="K11" s="20"/>
      <c r="L11" s="20"/>
      <c r="M11" s="20"/>
      <c r="N11" s="20"/>
      <c r="O11" s="20"/>
    </row>
    <row r="12" ht="21.75" customHeight="1" spans="1:15">
      <c r="A12" s="19" t="s">
        <v>68</v>
      </c>
      <c r="B12" s="19" t="s">
        <v>69</v>
      </c>
      <c r="C12" s="20">
        <v>904230.28</v>
      </c>
      <c r="D12" s="20">
        <v>904230.28</v>
      </c>
      <c r="E12" s="20">
        <v>904230.28</v>
      </c>
      <c r="F12" s="20"/>
      <c r="G12" s="20"/>
      <c r="H12" s="20"/>
      <c r="I12" s="20"/>
      <c r="J12" s="20"/>
      <c r="K12" s="20"/>
      <c r="L12" s="20"/>
      <c r="M12" s="20"/>
      <c r="N12" s="20"/>
      <c r="O12" s="20"/>
    </row>
    <row r="13" ht="21.75" customHeight="1" spans="1:15">
      <c r="A13" s="21" t="s">
        <v>70</v>
      </c>
      <c r="B13" s="21" t="s">
        <v>71</v>
      </c>
      <c r="C13" s="20">
        <v>904230.28</v>
      </c>
      <c r="D13" s="20">
        <v>904230.28</v>
      </c>
      <c r="E13" s="20">
        <v>904230.28</v>
      </c>
      <c r="F13" s="20"/>
      <c r="G13" s="20"/>
      <c r="H13" s="20"/>
      <c r="I13" s="20"/>
      <c r="J13" s="20"/>
      <c r="K13" s="20"/>
      <c r="L13" s="20"/>
      <c r="M13" s="20"/>
      <c r="N13" s="20"/>
      <c r="O13" s="20"/>
    </row>
    <row r="14" ht="21.75" customHeight="1" spans="1:15">
      <c r="A14" s="103" t="s">
        <v>72</v>
      </c>
      <c r="B14" s="103" t="s">
        <v>73</v>
      </c>
      <c r="C14" s="20">
        <v>6000</v>
      </c>
      <c r="D14" s="20">
        <v>6000</v>
      </c>
      <c r="E14" s="20">
        <v>6000</v>
      </c>
      <c r="F14" s="20"/>
      <c r="G14" s="20"/>
      <c r="H14" s="20"/>
      <c r="I14" s="20"/>
      <c r="J14" s="20"/>
      <c r="K14" s="20"/>
      <c r="L14" s="20"/>
      <c r="M14" s="20"/>
      <c r="N14" s="20"/>
      <c r="O14" s="20"/>
    </row>
    <row r="15" ht="21.75" customHeight="1" spans="1:15">
      <c r="A15" s="103" t="s">
        <v>74</v>
      </c>
      <c r="B15" s="103" t="s">
        <v>75</v>
      </c>
      <c r="C15" s="20">
        <v>898230.28</v>
      </c>
      <c r="D15" s="20">
        <v>898230.28</v>
      </c>
      <c r="E15" s="20">
        <v>898230.28</v>
      </c>
      <c r="F15" s="20"/>
      <c r="G15" s="20"/>
      <c r="H15" s="20"/>
      <c r="I15" s="20"/>
      <c r="J15" s="20"/>
      <c r="K15" s="20"/>
      <c r="L15" s="20"/>
      <c r="M15" s="20"/>
      <c r="N15" s="20"/>
      <c r="O15" s="20"/>
    </row>
    <row r="16" ht="21.75" customHeight="1" spans="1:15">
      <c r="A16" s="19" t="s">
        <v>76</v>
      </c>
      <c r="B16" s="19" t="s">
        <v>77</v>
      </c>
      <c r="C16" s="20">
        <v>767715.25</v>
      </c>
      <c r="D16" s="20">
        <v>767715.25</v>
      </c>
      <c r="E16" s="20">
        <v>767715.25</v>
      </c>
      <c r="F16" s="20"/>
      <c r="G16" s="20"/>
      <c r="H16" s="20"/>
      <c r="I16" s="20"/>
      <c r="J16" s="20"/>
      <c r="K16" s="20"/>
      <c r="L16" s="20"/>
      <c r="M16" s="20"/>
      <c r="N16" s="20"/>
      <c r="O16" s="20"/>
    </row>
    <row r="17" ht="21.75" customHeight="1" spans="1:15">
      <c r="A17" s="21" t="s">
        <v>78</v>
      </c>
      <c r="B17" s="21" t="s">
        <v>79</v>
      </c>
      <c r="C17" s="20">
        <v>767715.25</v>
      </c>
      <c r="D17" s="20">
        <v>767715.25</v>
      </c>
      <c r="E17" s="20">
        <v>767715.25</v>
      </c>
      <c r="F17" s="20"/>
      <c r="G17" s="20"/>
      <c r="H17" s="20"/>
      <c r="I17" s="20"/>
      <c r="J17" s="20"/>
      <c r="K17" s="20"/>
      <c r="L17" s="20"/>
      <c r="M17" s="20"/>
      <c r="N17" s="20"/>
      <c r="O17" s="20"/>
    </row>
    <row r="18" ht="21.75" customHeight="1" spans="1:15">
      <c r="A18" s="103" t="s">
        <v>80</v>
      </c>
      <c r="B18" s="103" t="s">
        <v>81</v>
      </c>
      <c r="C18" s="20">
        <v>412054.34</v>
      </c>
      <c r="D18" s="20">
        <v>412054.34</v>
      </c>
      <c r="E18" s="20">
        <v>412054.34</v>
      </c>
      <c r="F18" s="20"/>
      <c r="G18" s="20"/>
      <c r="H18" s="20"/>
      <c r="I18" s="20"/>
      <c r="J18" s="20"/>
      <c r="K18" s="20"/>
      <c r="L18" s="20"/>
      <c r="M18" s="20"/>
      <c r="N18" s="20"/>
      <c r="O18" s="20"/>
    </row>
    <row r="19" ht="21.75" customHeight="1" spans="1:15">
      <c r="A19" s="103" t="s">
        <v>82</v>
      </c>
      <c r="B19" s="103" t="s">
        <v>83</v>
      </c>
      <c r="C19" s="20">
        <v>49279.89</v>
      </c>
      <c r="D19" s="20">
        <v>49279.89</v>
      </c>
      <c r="E19" s="20">
        <v>49279.89</v>
      </c>
      <c r="F19" s="20"/>
      <c r="G19" s="20"/>
      <c r="H19" s="20"/>
      <c r="I19" s="20"/>
      <c r="J19" s="20"/>
      <c r="K19" s="20"/>
      <c r="L19" s="20"/>
      <c r="M19" s="20"/>
      <c r="N19" s="20"/>
      <c r="O19" s="20"/>
    </row>
    <row r="20" ht="21.75" customHeight="1" spans="1:15">
      <c r="A20" s="103" t="s">
        <v>84</v>
      </c>
      <c r="B20" s="103" t="s">
        <v>85</v>
      </c>
      <c r="C20" s="20">
        <v>274788.89</v>
      </c>
      <c r="D20" s="20">
        <v>274788.89</v>
      </c>
      <c r="E20" s="20">
        <v>274788.89</v>
      </c>
      <c r="F20" s="20"/>
      <c r="G20" s="20"/>
      <c r="H20" s="20"/>
      <c r="I20" s="20"/>
      <c r="J20" s="20"/>
      <c r="K20" s="20"/>
      <c r="L20" s="20"/>
      <c r="M20" s="20"/>
      <c r="N20" s="20"/>
      <c r="O20" s="20"/>
    </row>
    <row r="21" ht="21.75" customHeight="1" spans="1:15">
      <c r="A21" s="103" t="s">
        <v>86</v>
      </c>
      <c r="B21" s="103" t="s">
        <v>87</v>
      </c>
      <c r="C21" s="20">
        <v>31592.13</v>
      </c>
      <c r="D21" s="20">
        <v>31592.13</v>
      </c>
      <c r="E21" s="20">
        <v>31592.13</v>
      </c>
      <c r="F21" s="20"/>
      <c r="G21" s="20"/>
      <c r="H21" s="20"/>
      <c r="I21" s="20"/>
      <c r="J21" s="20"/>
      <c r="K21" s="20"/>
      <c r="L21" s="20"/>
      <c r="M21" s="20"/>
      <c r="N21" s="20"/>
      <c r="O21" s="20"/>
    </row>
    <row r="22" ht="21.75" customHeight="1" spans="1:15">
      <c r="A22" s="19" t="s">
        <v>88</v>
      </c>
      <c r="B22" s="19" t="s">
        <v>89</v>
      </c>
      <c r="C22" s="20">
        <v>731194.95</v>
      </c>
      <c r="D22" s="20">
        <v>731194.95</v>
      </c>
      <c r="E22" s="20">
        <v>731194.95</v>
      </c>
      <c r="F22" s="20"/>
      <c r="G22" s="20"/>
      <c r="H22" s="20"/>
      <c r="I22" s="20"/>
      <c r="J22" s="20"/>
      <c r="K22" s="20"/>
      <c r="L22" s="20"/>
      <c r="M22" s="20"/>
      <c r="N22" s="20"/>
      <c r="O22" s="20"/>
    </row>
    <row r="23" ht="21.75" customHeight="1" spans="1:15">
      <c r="A23" s="21" t="s">
        <v>90</v>
      </c>
      <c r="B23" s="21" t="s">
        <v>91</v>
      </c>
      <c r="C23" s="20">
        <v>731194.95</v>
      </c>
      <c r="D23" s="20">
        <v>731194.95</v>
      </c>
      <c r="E23" s="20">
        <v>731194.95</v>
      </c>
      <c r="F23" s="20"/>
      <c r="G23" s="20"/>
      <c r="H23" s="20"/>
      <c r="I23" s="20"/>
      <c r="J23" s="20"/>
      <c r="K23" s="20"/>
      <c r="L23" s="20"/>
      <c r="M23" s="20"/>
      <c r="N23" s="20"/>
      <c r="O23" s="20"/>
    </row>
    <row r="24" ht="21.75" customHeight="1" spans="1:15">
      <c r="A24" s="103" t="s">
        <v>92</v>
      </c>
      <c r="B24" s="103" t="s">
        <v>93</v>
      </c>
      <c r="C24" s="20">
        <v>731194.95</v>
      </c>
      <c r="D24" s="20">
        <v>731194.95</v>
      </c>
      <c r="E24" s="20">
        <v>731194.95</v>
      </c>
      <c r="F24" s="20"/>
      <c r="G24" s="20"/>
      <c r="H24" s="20"/>
      <c r="I24" s="20"/>
      <c r="J24" s="20"/>
      <c r="K24" s="20"/>
      <c r="L24" s="20"/>
      <c r="M24" s="20"/>
      <c r="N24" s="20"/>
      <c r="O24" s="20"/>
    </row>
    <row r="25" ht="21.75" customHeight="1" spans="1:15">
      <c r="A25" s="22" t="s">
        <v>94</v>
      </c>
      <c r="B25" s="22" t="s">
        <v>94</v>
      </c>
      <c r="C25" s="20">
        <v>24300766.12</v>
      </c>
      <c r="D25" s="20">
        <v>24300766.12</v>
      </c>
      <c r="E25" s="20">
        <v>9959766.12</v>
      </c>
      <c r="F25" s="20">
        <v>14341000</v>
      </c>
      <c r="G25" s="20"/>
      <c r="H25" s="20"/>
      <c r="I25" s="20"/>
      <c r="J25" s="20"/>
      <c r="K25" s="20"/>
      <c r="L25" s="20"/>
      <c r="M25" s="20"/>
      <c r="N25" s="20"/>
      <c r="O25" s="20"/>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 right="0.3" top="0.41" bottom="0.41" header="0.25" footer="0.25"/>
  <pageSetup paperSize="9"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showZeros="0" view="pageBreakPreview" zoomScaleNormal="100" workbookViewId="0">
      <selection activeCell="B8" sqref="B8"/>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32" t="s">
        <v>95</v>
      </c>
    </row>
    <row r="2" ht="36" customHeight="1" spans="1:4">
      <c r="A2" s="4" t="str">
        <f>"2025"&amp;"年部门财政拨款收支预算总表"</f>
        <v>2025年部门财政拨款收支预算总表</v>
      </c>
      <c r="B2" s="4"/>
      <c r="C2" s="4"/>
      <c r="D2" s="4"/>
    </row>
    <row r="3" ht="24" customHeight="1" spans="1:4">
      <c r="A3" s="5" t="str">
        <f>"单位名称："&amp;"中国共产党西双版纳傣族自治州委员会组织部"</f>
        <v>单位名称：中国共产党西双版纳傣族自治州委员会组织部</v>
      </c>
      <c r="B3" s="5"/>
      <c r="C3" s="171"/>
      <c r="D3" s="106" t="s">
        <v>1</v>
      </c>
    </row>
    <row r="4" ht="19.5" customHeight="1" spans="1:4">
      <c r="A4" s="10" t="s">
        <v>2</v>
      </c>
      <c r="B4" s="12"/>
      <c r="C4" s="10" t="s">
        <v>3</v>
      </c>
      <c r="D4" s="12"/>
    </row>
    <row r="5" ht="21.75" customHeight="1" spans="1:4">
      <c r="A5" s="27" t="s">
        <v>4</v>
      </c>
      <c r="B5" s="112" t="s">
        <v>5</v>
      </c>
      <c r="C5" s="27" t="s">
        <v>96</v>
      </c>
      <c r="D5" s="112" t="s">
        <v>5</v>
      </c>
    </row>
    <row r="6" ht="17.25" customHeight="1" spans="1:4">
      <c r="A6" s="29"/>
      <c r="B6" s="115"/>
      <c r="C6" s="29"/>
      <c r="D6" s="115"/>
    </row>
    <row r="7" ht="17.25" customHeight="1" spans="1:4">
      <c r="A7" s="172" t="s">
        <v>97</v>
      </c>
      <c r="B7" s="20">
        <v>24279766.12</v>
      </c>
      <c r="C7" s="173" t="s">
        <v>98</v>
      </c>
      <c r="D7" s="174">
        <v>24300766.12</v>
      </c>
    </row>
    <row r="8" ht="17.25" customHeight="1" spans="1:4">
      <c r="A8" s="175" t="s">
        <v>99</v>
      </c>
      <c r="B8" s="20">
        <v>24279766.12</v>
      </c>
      <c r="C8" s="173" t="str">
        <f>"（"&amp;"一"&amp;"）"&amp;"一般公共服务支出"</f>
        <v>（一）一般公共服务支出</v>
      </c>
      <c r="D8" s="174">
        <v>21897625.64</v>
      </c>
    </row>
    <row r="9" ht="17.25" customHeight="1" spans="1:4">
      <c r="A9" s="175" t="s">
        <v>100</v>
      </c>
      <c r="B9" s="20"/>
      <c r="C9" s="173" t="str">
        <f>"（"&amp;"二"&amp;"）"&amp;"社会保障和就业支出"</f>
        <v>（二）社会保障和就业支出</v>
      </c>
      <c r="D9" s="174">
        <v>904230.28</v>
      </c>
    </row>
    <row r="10" ht="17.25" customHeight="1" spans="1:4">
      <c r="A10" s="175" t="s">
        <v>101</v>
      </c>
      <c r="B10" s="20"/>
      <c r="C10" s="173" t="str">
        <f>"（"&amp;"三"&amp;"）"&amp;"卫生健康支出"</f>
        <v>（三）卫生健康支出</v>
      </c>
      <c r="D10" s="174">
        <v>767715.25</v>
      </c>
    </row>
    <row r="11" ht="17.25" customHeight="1" spans="1:4">
      <c r="A11" s="175" t="s">
        <v>102</v>
      </c>
      <c r="B11" s="20">
        <v>21000</v>
      </c>
      <c r="C11" s="173" t="str">
        <f>"（"&amp;"四"&amp;"）"&amp;"农林水支出"</f>
        <v>（四）农林水支出</v>
      </c>
      <c r="D11" s="174"/>
    </row>
    <row r="12" ht="17.25" customHeight="1" spans="1:4">
      <c r="A12" s="175" t="s">
        <v>99</v>
      </c>
      <c r="B12" s="20">
        <v>21000</v>
      </c>
      <c r="C12" s="173" t="str">
        <f>"（"&amp;"五"&amp;"）"&amp;"住房保障支出"</f>
        <v>（五）住房保障支出</v>
      </c>
      <c r="D12" s="174">
        <v>731194.95</v>
      </c>
    </row>
    <row r="13" ht="17.25" customHeight="1" spans="1:4">
      <c r="A13" s="175" t="s">
        <v>100</v>
      </c>
      <c r="B13" s="20"/>
      <c r="C13" s="173" t="str">
        <f>"（"&amp;"六"&amp;"）"&amp;"转移性支出"</f>
        <v>（六）转移性支出</v>
      </c>
      <c r="D13" s="174"/>
    </row>
    <row r="14" ht="17.25" customHeight="1" spans="1:4">
      <c r="A14" s="175" t="s">
        <v>101</v>
      </c>
      <c r="B14" s="20"/>
      <c r="C14" s="173"/>
      <c r="D14" s="174"/>
    </row>
    <row r="15" customHeight="1" spans="1:4">
      <c r="A15" s="176"/>
      <c r="B15" s="177"/>
      <c r="C15" s="178" t="s">
        <v>103</v>
      </c>
      <c r="D15" s="177"/>
    </row>
    <row r="16" ht="17.25" customHeight="1" spans="1:4">
      <c r="A16" s="179" t="s">
        <v>104</v>
      </c>
      <c r="B16" s="180">
        <v>24300766.12</v>
      </c>
      <c r="C16" s="176" t="s">
        <v>25</v>
      </c>
      <c r="D16" s="180">
        <v>24300766.12</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32"/>
  <sheetViews>
    <sheetView showZeros="0" view="pageBreakPreview" zoomScaleNormal="100" workbookViewId="0">
      <selection activeCell="F25" sqref="F25"/>
    </sheetView>
  </sheetViews>
  <sheetFormatPr defaultColWidth="10.6555555555556" defaultRowHeight="14.25" customHeight="1" outlineLevelCol="7"/>
  <cols>
    <col min="1" max="1" width="23.5" customWidth="1"/>
    <col min="2" max="2" width="51.3333333333333" customWidth="1"/>
    <col min="3" max="3" width="28.3333333333333" customWidth="1"/>
    <col min="4" max="4" width="23.8333333333333" customWidth="1"/>
    <col min="5" max="7" width="28.3333333333333" customWidth="1"/>
    <col min="8" max="8" width="13"/>
    <col min="9" max="9" width="14.1666666666667"/>
  </cols>
  <sheetData>
    <row r="1" customHeight="1" spans="4:7">
      <c r="D1" s="123"/>
      <c r="F1" s="161"/>
      <c r="G1" s="32" t="s">
        <v>105</v>
      </c>
    </row>
    <row r="2" ht="39" customHeight="1" spans="1:7">
      <c r="A2" s="4" t="str">
        <f>"2025"&amp;"年一般公共预算支出预算表（按功能科目分类）"</f>
        <v>2025年一般公共预算支出预算表（按功能科目分类）</v>
      </c>
      <c r="B2" s="4"/>
      <c r="C2" s="4"/>
      <c r="D2" s="4"/>
      <c r="E2" s="4"/>
      <c r="F2" s="4"/>
      <c r="G2" s="4"/>
    </row>
    <row r="3" ht="18" customHeight="1" spans="1:7">
      <c r="A3" s="5" t="str">
        <f>"单位名称："&amp;"中国共产党西双版纳傣族自治州委员会组织部"</f>
        <v>单位名称：中国共产党西双版纳傣族自治州委员会组织部</v>
      </c>
      <c r="B3" s="5"/>
      <c r="C3" s="5"/>
      <c r="D3" s="5"/>
      <c r="E3" s="5"/>
      <c r="F3" s="106"/>
      <c r="G3" s="106" t="s">
        <v>1</v>
      </c>
    </row>
    <row r="4" ht="20.25" customHeight="1" spans="1:7">
      <c r="A4" s="162" t="s">
        <v>106</v>
      </c>
      <c r="B4" s="163"/>
      <c r="C4" s="112" t="s">
        <v>29</v>
      </c>
      <c r="D4" s="148" t="s">
        <v>49</v>
      </c>
      <c r="E4" s="151"/>
      <c r="F4" s="152"/>
      <c r="G4" s="164" t="s">
        <v>50</v>
      </c>
    </row>
    <row r="5" ht="20.25" customHeight="1" spans="1:7">
      <c r="A5" s="165" t="s">
        <v>47</v>
      </c>
      <c r="B5" s="165" t="s">
        <v>48</v>
      </c>
      <c r="C5" s="115"/>
      <c r="D5" s="17" t="s">
        <v>31</v>
      </c>
      <c r="E5" s="17" t="s">
        <v>107</v>
      </c>
      <c r="F5" s="17" t="s">
        <v>108</v>
      </c>
      <c r="G5" s="99"/>
    </row>
    <row r="6" ht="19.5" customHeight="1" spans="1:7">
      <c r="A6" s="165" t="s">
        <v>109</v>
      </c>
      <c r="B6" s="165" t="s">
        <v>110</v>
      </c>
      <c r="C6" s="165" t="s">
        <v>111</v>
      </c>
      <c r="D6" s="17">
        <v>4</v>
      </c>
      <c r="E6" s="166" t="s">
        <v>112</v>
      </c>
      <c r="F6" s="166" t="s">
        <v>113</v>
      </c>
      <c r="G6" s="165" t="s">
        <v>114</v>
      </c>
    </row>
    <row r="7" ht="18" customHeight="1" spans="1:8">
      <c r="A7" s="19" t="s">
        <v>58</v>
      </c>
      <c r="B7" s="19" t="s">
        <v>59</v>
      </c>
      <c r="C7" s="20">
        <v>21897625.64</v>
      </c>
      <c r="D7" s="20">
        <v>7556625.64</v>
      </c>
      <c r="E7" s="20">
        <v>6397559.56</v>
      </c>
      <c r="F7" s="20">
        <v>1159066.08</v>
      </c>
      <c r="G7" s="20">
        <v>14341000</v>
      </c>
      <c r="H7" s="167"/>
    </row>
    <row r="8" ht="18" customHeight="1" spans="1:8">
      <c r="A8" s="21" t="s">
        <v>60</v>
      </c>
      <c r="B8" s="21" t="s">
        <v>61</v>
      </c>
      <c r="C8" s="20">
        <v>21897625.64</v>
      </c>
      <c r="D8" s="20">
        <v>7556625.64</v>
      </c>
      <c r="E8" s="20">
        <v>6397559.56</v>
      </c>
      <c r="F8" s="20">
        <v>1159066.08</v>
      </c>
      <c r="G8" s="20">
        <v>14341000</v>
      </c>
      <c r="H8" s="167"/>
    </row>
    <row r="9" ht="18" customHeight="1" spans="1:8">
      <c r="A9" s="103" t="s">
        <v>62</v>
      </c>
      <c r="B9" s="103" t="s">
        <v>63</v>
      </c>
      <c r="C9" s="20">
        <v>6743326.76</v>
      </c>
      <c r="D9" s="20">
        <v>6743326.76</v>
      </c>
      <c r="E9" s="20">
        <v>5647251.32</v>
      </c>
      <c r="F9" s="20">
        <v>1096075.44</v>
      </c>
      <c r="G9" s="20"/>
      <c r="H9" s="167"/>
    </row>
    <row r="10" ht="18" customHeight="1" spans="1:8">
      <c r="A10" s="103" t="s">
        <v>64</v>
      </c>
      <c r="B10" s="103" t="s">
        <v>65</v>
      </c>
      <c r="C10" s="20">
        <v>14341000</v>
      </c>
      <c r="D10" s="20"/>
      <c r="E10" s="20"/>
      <c r="F10" s="20"/>
      <c r="G10" s="20">
        <v>14341000</v>
      </c>
      <c r="H10" s="167"/>
    </row>
    <row r="11" ht="18" customHeight="1" spans="1:8">
      <c r="A11" s="103" t="s">
        <v>66</v>
      </c>
      <c r="B11" s="103" t="s">
        <v>67</v>
      </c>
      <c r="C11" s="20">
        <v>813298.88</v>
      </c>
      <c r="D11" s="20">
        <v>813298.88</v>
      </c>
      <c r="E11" s="20">
        <v>750308.24</v>
      </c>
      <c r="F11" s="20">
        <v>62990.64</v>
      </c>
      <c r="G11" s="20"/>
      <c r="H11" s="167"/>
    </row>
    <row r="12" ht="18" customHeight="1" spans="1:8">
      <c r="A12" s="19" t="s">
        <v>68</v>
      </c>
      <c r="B12" s="19" t="s">
        <v>69</v>
      </c>
      <c r="C12" s="20">
        <v>904230.28</v>
      </c>
      <c r="D12" s="20">
        <v>904230.28</v>
      </c>
      <c r="E12" s="20">
        <v>898230.28</v>
      </c>
      <c r="F12" s="20">
        <v>6000</v>
      </c>
      <c r="G12" s="20"/>
      <c r="H12" s="167"/>
    </row>
    <row r="13" ht="18" customHeight="1" spans="1:8">
      <c r="A13" s="21" t="s">
        <v>70</v>
      </c>
      <c r="B13" s="21" t="s">
        <v>71</v>
      </c>
      <c r="C13" s="20">
        <v>904230.28</v>
      </c>
      <c r="D13" s="20">
        <v>904230.28</v>
      </c>
      <c r="E13" s="20">
        <v>898230.28</v>
      </c>
      <c r="F13" s="20">
        <v>6000</v>
      </c>
      <c r="G13" s="20"/>
      <c r="H13" s="167"/>
    </row>
    <row r="14" ht="18" customHeight="1" spans="1:8">
      <c r="A14" s="103" t="s">
        <v>72</v>
      </c>
      <c r="B14" s="103" t="s">
        <v>73</v>
      </c>
      <c r="C14" s="20">
        <v>6000</v>
      </c>
      <c r="D14" s="20">
        <v>6000</v>
      </c>
      <c r="E14" s="20"/>
      <c r="F14" s="20">
        <v>6000</v>
      </c>
      <c r="G14" s="20"/>
      <c r="H14" s="167"/>
    </row>
    <row r="15" ht="18" customHeight="1" spans="1:8">
      <c r="A15" s="103" t="s">
        <v>74</v>
      </c>
      <c r="B15" s="103" t="s">
        <v>75</v>
      </c>
      <c r="C15" s="20">
        <v>898230.28</v>
      </c>
      <c r="D15" s="20">
        <v>898230.28</v>
      </c>
      <c r="E15" s="20">
        <v>898230.28</v>
      </c>
      <c r="F15" s="20"/>
      <c r="G15" s="20"/>
      <c r="H15" s="167"/>
    </row>
    <row r="16" ht="18" customHeight="1" spans="1:8">
      <c r="A16" s="19" t="s">
        <v>76</v>
      </c>
      <c r="B16" s="19" t="s">
        <v>77</v>
      </c>
      <c r="C16" s="20">
        <v>767715.25</v>
      </c>
      <c r="D16" s="20">
        <v>767715.25</v>
      </c>
      <c r="E16" s="20">
        <v>767715.25</v>
      </c>
      <c r="F16" s="20"/>
      <c r="G16" s="20"/>
      <c r="H16" s="167"/>
    </row>
    <row r="17" ht="18" customHeight="1" spans="1:8">
      <c r="A17" s="21" t="s">
        <v>78</v>
      </c>
      <c r="B17" s="21" t="s">
        <v>79</v>
      </c>
      <c r="C17" s="20">
        <v>767715.25</v>
      </c>
      <c r="D17" s="20">
        <v>767715.25</v>
      </c>
      <c r="E17" s="20">
        <v>767715.25</v>
      </c>
      <c r="F17" s="20"/>
      <c r="G17" s="20"/>
      <c r="H17" s="167"/>
    </row>
    <row r="18" ht="18" customHeight="1" spans="1:8">
      <c r="A18" s="103" t="s">
        <v>80</v>
      </c>
      <c r="B18" s="103" t="s">
        <v>81</v>
      </c>
      <c r="C18" s="20">
        <v>412054.34</v>
      </c>
      <c r="D18" s="20">
        <v>412054.34</v>
      </c>
      <c r="E18" s="20">
        <v>412054.34</v>
      </c>
      <c r="F18" s="20"/>
      <c r="G18" s="20"/>
      <c r="H18" s="167"/>
    </row>
    <row r="19" ht="18" customHeight="1" spans="1:8">
      <c r="A19" s="103" t="s">
        <v>82</v>
      </c>
      <c r="B19" s="103" t="s">
        <v>83</v>
      </c>
      <c r="C19" s="20">
        <v>49279.89</v>
      </c>
      <c r="D19" s="20">
        <v>49279.89</v>
      </c>
      <c r="E19" s="20">
        <v>49279.89</v>
      </c>
      <c r="F19" s="20"/>
      <c r="G19" s="20"/>
      <c r="H19" s="167"/>
    </row>
    <row r="20" ht="18" customHeight="1" spans="1:8">
      <c r="A20" s="103" t="s">
        <v>84</v>
      </c>
      <c r="B20" s="103" t="s">
        <v>85</v>
      </c>
      <c r="C20" s="20">
        <v>274788.89</v>
      </c>
      <c r="D20" s="20">
        <v>274788.89</v>
      </c>
      <c r="E20" s="20">
        <v>274788.89</v>
      </c>
      <c r="F20" s="20"/>
      <c r="G20" s="20"/>
      <c r="H20" s="167"/>
    </row>
    <row r="21" ht="18" customHeight="1" spans="1:8">
      <c r="A21" s="103" t="s">
        <v>86</v>
      </c>
      <c r="B21" s="103" t="s">
        <v>87</v>
      </c>
      <c r="C21" s="20">
        <v>31592.13</v>
      </c>
      <c r="D21" s="20">
        <v>31592.13</v>
      </c>
      <c r="E21" s="20">
        <v>31592.13</v>
      </c>
      <c r="F21" s="20"/>
      <c r="G21" s="20"/>
      <c r="H21" s="167"/>
    </row>
    <row r="22" ht="18" customHeight="1" spans="1:8">
      <c r="A22" s="19" t="s">
        <v>88</v>
      </c>
      <c r="B22" s="19" t="s">
        <v>89</v>
      </c>
      <c r="C22" s="20">
        <v>731194.95</v>
      </c>
      <c r="D22" s="20">
        <v>731194.95</v>
      </c>
      <c r="E22" s="20">
        <v>731194.95</v>
      </c>
      <c r="F22" s="20"/>
      <c r="G22" s="20"/>
      <c r="H22" s="167"/>
    </row>
    <row r="23" ht="18" customHeight="1" spans="1:8">
      <c r="A23" s="21" t="s">
        <v>90</v>
      </c>
      <c r="B23" s="21" t="s">
        <v>91</v>
      </c>
      <c r="C23" s="20">
        <v>731194.95</v>
      </c>
      <c r="D23" s="20">
        <v>731194.95</v>
      </c>
      <c r="E23" s="20">
        <v>731194.95</v>
      </c>
      <c r="F23" s="20"/>
      <c r="G23" s="20"/>
      <c r="H23" s="167"/>
    </row>
    <row r="24" ht="18" customHeight="1" spans="1:8">
      <c r="A24" s="103" t="s">
        <v>92</v>
      </c>
      <c r="B24" s="103" t="s">
        <v>93</v>
      </c>
      <c r="C24" s="20">
        <v>731194.95</v>
      </c>
      <c r="D24" s="20">
        <v>731194.95</v>
      </c>
      <c r="E24" s="20">
        <v>731194.95</v>
      </c>
      <c r="F24" s="20"/>
      <c r="G24" s="20"/>
      <c r="H24" s="167"/>
    </row>
    <row r="25" ht="18" customHeight="1" spans="1:7">
      <c r="A25" s="168" t="s">
        <v>94</v>
      </c>
      <c r="B25" s="169" t="s">
        <v>94</v>
      </c>
      <c r="C25" s="20">
        <v>24300766.12</v>
      </c>
      <c r="D25" s="20">
        <v>9959766.12</v>
      </c>
      <c r="E25" s="20">
        <v>8794700.04</v>
      </c>
      <c r="F25" s="20">
        <v>1165066.08</v>
      </c>
      <c r="G25" s="20">
        <v>14341000</v>
      </c>
    </row>
    <row r="32" customHeight="1" spans="6:6">
      <c r="F32" s="170"/>
    </row>
  </sheetData>
  <mergeCells count="7">
    <mergeCell ref="A2:G2"/>
    <mergeCell ref="A3:E3"/>
    <mergeCell ref="A4:B4"/>
    <mergeCell ref="D4:F4"/>
    <mergeCell ref="A25:B25"/>
    <mergeCell ref="C4:C5"/>
    <mergeCell ref="G4:G5"/>
  </mergeCells>
  <printOptions horizontalCentered="1"/>
  <pageMargins left="0.3" right="0.3" top="0.46" bottom="0.46" header="0.4" footer="0.4"/>
  <pageSetup paperSize="9" scale="82"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tabSelected="1" view="pageBreakPreview" zoomScaleNormal="100" workbookViewId="0">
      <selection activeCell="Q9" sqref="Q9"/>
    </sheetView>
  </sheetViews>
  <sheetFormatPr defaultColWidth="10.6555555555556" defaultRowHeight="14.25" customHeight="1" outlineLevelRow="6" outlineLevelCol="5"/>
  <cols>
    <col min="1" max="2" width="32" customWidth="1"/>
    <col min="3" max="6" width="30.1555555555556" customWidth="1"/>
  </cols>
  <sheetData>
    <row r="1" customHeight="1" spans="1:6">
      <c r="A1" s="156"/>
      <c r="B1" s="156"/>
      <c r="C1" s="77"/>
      <c r="D1" s="157"/>
      <c r="F1" s="158" t="s">
        <v>115</v>
      </c>
    </row>
    <row r="2" ht="32.25" customHeight="1" spans="1:6">
      <c r="A2" s="111" t="str">
        <f>"2025"&amp;"年一般公共预算“三公”经费支出预算表"</f>
        <v>2025年一般公共预算“三公”经费支出预算表</v>
      </c>
      <c r="B2" s="159"/>
      <c r="C2" s="159"/>
      <c r="D2" s="159"/>
      <c r="E2" s="159"/>
      <c r="F2" s="159"/>
    </row>
    <row r="3" ht="18.75" customHeight="1" spans="1:6">
      <c r="A3" s="160" t="str">
        <f>"单位名称："&amp;"中国共产党西双版纳傣族自治州委员会组织部"</f>
        <v>单位名称：中国共产党西双版纳傣族自治州委员会组织部</v>
      </c>
      <c r="B3" s="159"/>
      <c r="C3" s="159"/>
      <c r="D3" s="159"/>
      <c r="E3" s="159"/>
      <c r="F3" s="36" t="s">
        <v>116</v>
      </c>
    </row>
    <row r="4" ht="19.5" customHeight="1" spans="1:6">
      <c r="A4" s="9" t="s">
        <v>117</v>
      </c>
      <c r="B4" s="27" t="s">
        <v>118</v>
      </c>
      <c r="C4" s="10" t="s">
        <v>119</v>
      </c>
      <c r="D4" s="11"/>
      <c r="E4" s="12"/>
      <c r="F4" s="27" t="s">
        <v>120</v>
      </c>
    </row>
    <row r="5" ht="19.5" customHeight="1" spans="1:6">
      <c r="A5" s="16"/>
      <c r="B5" s="29"/>
      <c r="C5" s="17" t="s">
        <v>31</v>
      </c>
      <c r="D5" s="17" t="s">
        <v>121</v>
      </c>
      <c r="E5" s="17" t="s">
        <v>122</v>
      </c>
      <c r="F5" s="29"/>
    </row>
    <row r="6" ht="18.75" customHeight="1" spans="1:6">
      <c r="A6" s="40">
        <v>1</v>
      </c>
      <c r="B6" s="40">
        <v>2</v>
      </c>
      <c r="C6" s="37">
        <v>3</v>
      </c>
      <c r="D6" s="40">
        <v>4</v>
      </c>
      <c r="E6" s="40">
        <v>5</v>
      </c>
      <c r="F6" s="40">
        <v>6</v>
      </c>
    </row>
    <row r="7" ht="24" customHeight="1" spans="1:6">
      <c r="A7" s="20">
        <v>194000</v>
      </c>
      <c r="B7" s="20"/>
      <c r="C7" s="20">
        <v>97000</v>
      </c>
      <c r="D7" s="20"/>
      <c r="E7" s="20">
        <v>97000</v>
      </c>
      <c r="F7" s="20">
        <v>97000</v>
      </c>
    </row>
  </sheetData>
  <mergeCells count="6">
    <mergeCell ref="A2:F2"/>
    <mergeCell ref="A3:C3"/>
    <mergeCell ref="C4:E4"/>
    <mergeCell ref="A4:A5"/>
    <mergeCell ref="B4:B5"/>
    <mergeCell ref="F4:F5"/>
  </mergeCells>
  <printOptions horizontalCentered="1"/>
  <pageMargins left="0.3" right="0.3" top="0.46" bottom="0.46" header="0.41" footer="0.41"/>
  <pageSetup paperSize="9" scale="94"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0"/>
  <sheetViews>
    <sheetView showZeros="0" view="pageBreakPreview" zoomScaleNormal="100" topLeftCell="A43" workbookViewId="0">
      <selection activeCell="L66" sqref="L66"/>
    </sheetView>
  </sheetViews>
  <sheetFormatPr defaultColWidth="10.6555555555556" defaultRowHeight="14.25" customHeight="1"/>
  <cols>
    <col min="1" max="1" width="45.5" customWidth="1"/>
    <col min="2" max="2" width="24.6555555555556" customWidth="1"/>
    <col min="3" max="3" width="31" customWidth="1"/>
    <col min="4" max="4" width="11.8333333333333" customWidth="1"/>
    <col min="5" max="5" width="20.5" customWidth="1"/>
    <col min="6" max="6" width="12" customWidth="1"/>
    <col min="7" max="7" width="26.8333333333333" customWidth="1"/>
    <col min="8" max="24" width="22.1555555555556" customWidth="1"/>
  </cols>
  <sheetData>
    <row r="1" ht="18.75" customHeight="1" spans="2:24">
      <c r="B1" s="144"/>
      <c r="D1" s="145"/>
      <c r="E1" s="145"/>
      <c r="F1" s="145"/>
      <c r="G1" s="145"/>
      <c r="H1" s="78"/>
      <c r="I1" s="78"/>
      <c r="J1" s="2"/>
      <c r="K1" s="78"/>
      <c r="L1" s="78"/>
      <c r="M1" s="78"/>
      <c r="N1" s="78"/>
      <c r="O1" s="2"/>
      <c r="P1" s="2"/>
      <c r="Q1" s="2"/>
      <c r="R1" s="78"/>
      <c r="V1" s="144"/>
      <c r="X1" s="3" t="s">
        <v>123</v>
      </c>
    </row>
    <row r="2" ht="39.75" customHeight="1" spans="1:24">
      <c r="A2" s="146" t="str">
        <f>"2025"&amp;"年部门基本支出预算表"</f>
        <v>2025年部门基本支出预算表</v>
      </c>
      <c r="B2" s="146"/>
      <c r="C2" s="146"/>
      <c r="D2" s="146"/>
      <c r="E2" s="146"/>
      <c r="F2" s="146"/>
      <c r="G2" s="146"/>
      <c r="H2" s="146"/>
      <c r="I2" s="146"/>
      <c r="J2" s="146"/>
      <c r="K2" s="146"/>
      <c r="L2" s="146"/>
      <c r="M2" s="146"/>
      <c r="N2" s="146"/>
      <c r="O2" s="146"/>
      <c r="P2" s="146"/>
      <c r="Q2" s="146"/>
      <c r="R2" s="146"/>
      <c r="S2" s="146"/>
      <c r="T2" s="146"/>
      <c r="U2" s="146"/>
      <c r="V2" s="146"/>
      <c r="W2" s="146"/>
      <c r="X2" s="146"/>
    </row>
    <row r="3" ht="18.75" customHeight="1" spans="1:24">
      <c r="A3" s="5" t="str">
        <f>"单位名称："&amp;"中国共产党西双版纳傣族自治州委员会组织部"</f>
        <v>单位名称：中国共产党西双版纳傣族自治州委员会组织部</v>
      </c>
      <c r="B3" s="5"/>
      <c r="C3" s="5"/>
      <c r="D3" s="5"/>
      <c r="E3" s="5"/>
      <c r="F3" s="5"/>
      <c r="G3" s="5"/>
      <c r="H3" s="147"/>
      <c r="I3" s="147"/>
      <c r="J3" s="6"/>
      <c r="K3" s="147"/>
      <c r="L3" s="147"/>
      <c r="M3" s="147"/>
      <c r="N3" s="147"/>
      <c r="O3" s="6"/>
      <c r="P3" s="6"/>
      <c r="Q3" s="6"/>
      <c r="R3" s="147"/>
      <c r="S3" s="35"/>
      <c r="T3" s="35"/>
      <c r="U3" s="35"/>
      <c r="V3" s="155"/>
      <c r="W3" s="35"/>
      <c r="X3" s="7" t="s">
        <v>116</v>
      </c>
    </row>
    <row r="4" ht="18" customHeight="1" spans="1:24">
      <c r="A4" s="8" t="s">
        <v>124</v>
      </c>
      <c r="B4" s="8" t="s">
        <v>125</v>
      </c>
      <c r="C4" s="8" t="s">
        <v>126</v>
      </c>
      <c r="D4" s="8" t="s">
        <v>127</v>
      </c>
      <c r="E4" s="8" t="s">
        <v>128</v>
      </c>
      <c r="F4" s="8" t="s">
        <v>129</v>
      </c>
      <c r="G4" s="8" t="s">
        <v>130</v>
      </c>
      <c r="H4" s="148" t="s">
        <v>131</v>
      </c>
      <c r="I4" s="151" t="s">
        <v>131</v>
      </c>
      <c r="J4" s="151"/>
      <c r="K4" s="151"/>
      <c r="L4" s="151"/>
      <c r="M4" s="151"/>
      <c r="N4" s="151"/>
      <c r="O4" s="151"/>
      <c r="P4" s="151"/>
      <c r="Q4" s="151"/>
      <c r="R4" s="151" t="s">
        <v>35</v>
      </c>
      <c r="S4" s="151" t="s">
        <v>52</v>
      </c>
      <c r="T4" s="151"/>
      <c r="U4" s="151"/>
      <c r="V4" s="151"/>
      <c r="W4" s="151"/>
      <c r="X4" s="152"/>
    </row>
    <row r="5" ht="18" customHeight="1" spans="1:24">
      <c r="A5" s="13"/>
      <c r="B5" s="13"/>
      <c r="C5" s="13"/>
      <c r="D5" s="13"/>
      <c r="E5" s="13"/>
      <c r="F5" s="13"/>
      <c r="G5" s="13"/>
      <c r="H5" s="112" t="s">
        <v>132</v>
      </c>
      <c r="I5" s="148" t="s">
        <v>32</v>
      </c>
      <c r="J5" s="151"/>
      <c r="K5" s="151"/>
      <c r="L5" s="151"/>
      <c r="M5" s="151"/>
      <c r="N5" s="152"/>
      <c r="O5" s="10" t="s">
        <v>133</v>
      </c>
      <c r="P5" s="11"/>
      <c r="Q5" s="12"/>
      <c r="R5" s="8" t="s">
        <v>35</v>
      </c>
      <c r="S5" s="148" t="s">
        <v>52</v>
      </c>
      <c r="T5" s="151" t="s">
        <v>38</v>
      </c>
      <c r="U5" s="151" t="s">
        <v>52</v>
      </c>
      <c r="V5" s="151" t="s">
        <v>40</v>
      </c>
      <c r="W5" s="151" t="s">
        <v>41</v>
      </c>
      <c r="X5" s="152" t="s">
        <v>42</v>
      </c>
    </row>
    <row r="6" ht="18.75" customHeight="1" spans="1:24">
      <c r="A6" s="13"/>
      <c r="B6" s="13"/>
      <c r="C6" s="13"/>
      <c r="D6" s="13"/>
      <c r="E6" s="13"/>
      <c r="F6" s="13"/>
      <c r="G6" s="13"/>
      <c r="H6" s="149"/>
      <c r="I6" s="153" t="s">
        <v>134</v>
      </c>
      <c r="J6" s="154" t="s">
        <v>135</v>
      </c>
      <c r="K6" s="8" t="s">
        <v>136</v>
      </c>
      <c r="L6" s="8" t="s">
        <v>137</v>
      </c>
      <c r="M6" s="8" t="s">
        <v>138</v>
      </c>
      <c r="N6" s="8" t="s">
        <v>139</v>
      </c>
      <c r="O6" s="8" t="s">
        <v>32</v>
      </c>
      <c r="P6" s="8" t="s">
        <v>33</v>
      </c>
      <c r="Q6" s="8" t="s">
        <v>34</v>
      </c>
      <c r="R6" s="13"/>
      <c r="S6" s="8" t="s">
        <v>31</v>
      </c>
      <c r="T6" s="8" t="s">
        <v>38</v>
      </c>
      <c r="U6" s="8" t="s">
        <v>140</v>
      </c>
      <c r="V6" s="8" t="s">
        <v>40</v>
      </c>
      <c r="W6" s="8" t="s">
        <v>41</v>
      </c>
      <c r="X6" s="8" t="s">
        <v>42</v>
      </c>
    </row>
    <row r="7" ht="37.5" customHeight="1" spans="1:24">
      <c r="A7" s="15"/>
      <c r="B7" s="15"/>
      <c r="C7" s="15"/>
      <c r="D7" s="15"/>
      <c r="E7" s="15"/>
      <c r="F7" s="15"/>
      <c r="G7" s="15"/>
      <c r="H7" s="115"/>
      <c r="I7" s="98" t="s">
        <v>31</v>
      </c>
      <c r="J7" s="98" t="s">
        <v>141</v>
      </c>
      <c r="K7" s="15" t="s">
        <v>135</v>
      </c>
      <c r="L7" s="15" t="s">
        <v>137</v>
      </c>
      <c r="M7" s="15" t="s">
        <v>138</v>
      </c>
      <c r="N7" s="15" t="s">
        <v>139</v>
      </c>
      <c r="O7" s="15" t="s">
        <v>137</v>
      </c>
      <c r="P7" s="15" t="s">
        <v>138</v>
      </c>
      <c r="Q7" s="15" t="s">
        <v>139</v>
      </c>
      <c r="R7" s="15" t="s">
        <v>35</v>
      </c>
      <c r="S7" s="15" t="s">
        <v>31</v>
      </c>
      <c r="T7" s="15" t="s">
        <v>38</v>
      </c>
      <c r="U7" s="15" t="s">
        <v>140</v>
      </c>
      <c r="V7" s="15" t="s">
        <v>40</v>
      </c>
      <c r="W7" s="15" t="s">
        <v>41</v>
      </c>
      <c r="X7" s="15" t="s">
        <v>42</v>
      </c>
    </row>
    <row r="8" ht="19.5" customHeight="1" spans="1:24">
      <c r="A8" s="150">
        <v>1</v>
      </c>
      <c r="B8" s="150">
        <v>2</v>
      </c>
      <c r="C8" s="150">
        <v>3</v>
      </c>
      <c r="D8" s="150">
        <v>4</v>
      </c>
      <c r="E8" s="150">
        <v>5</v>
      </c>
      <c r="F8" s="150">
        <v>6</v>
      </c>
      <c r="G8" s="150">
        <v>7</v>
      </c>
      <c r="H8" s="150">
        <v>8</v>
      </c>
      <c r="I8" s="150">
        <v>9</v>
      </c>
      <c r="J8" s="150">
        <v>10</v>
      </c>
      <c r="K8" s="150">
        <v>11</v>
      </c>
      <c r="L8" s="150">
        <v>12</v>
      </c>
      <c r="M8" s="150">
        <v>13</v>
      </c>
      <c r="N8" s="150">
        <v>14</v>
      </c>
      <c r="O8" s="150">
        <v>15</v>
      </c>
      <c r="P8" s="150">
        <v>16</v>
      </c>
      <c r="Q8" s="150">
        <v>17</v>
      </c>
      <c r="R8" s="150">
        <v>18</v>
      </c>
      <c r="S8" s="150">
        <v>19</v>
      </c>
      <c r="T8" s="150">
        <v>20</v>
      </c>
      <c r="U8" s="150">
        <v>21</v>
      </c>
      <c r="V8" s="150">
        <v>22</v>
      </c>
      <c r="W8" s="150">
        <v>23</v>
      </c>
      <c r="X8" s="150">
        <v>24</v>
      </c>
    </row>
    <row r="9" ht="21" customHeight="1" spans="1:24">
      <c r="A9" s="19" t="s">
        <v>44</v>
      </c>
      <c r="B9" s="19"/>
      <c r="C9" s="19"/>
      <c r="D9" s="19"/>
      <c r="E9" s="19"/>
      <c r="F9" s="19"/>
      <c r="G9" s="19"/>
      <c r="H9" s="20">
        <v>9959766.12</v>
      </c>
      <c r="I9" s="20">
        <v>9959766.12</v>
      </c>
      <c r="J9" s="20"/>
      <c r="K9" s="20"/>
      <c r="L9" s="20"/>
      <c r="M9" s="20">
        <v>9959766.12</v>
      </c>
      <c r="N9" s="20"/>
      <c r="O9" s="20"/>
      <c r="P9" s="20"/>
      <c r="Q9" s="20"/>
      <c r="R9" s="20"/>
      <c r="S9" s="20"/>
      <c r="T9" s="20"/>
      <c r="U9" s="20"/>
      <c r="V9" s="20"/>
      <c r="W9" s="20"/>
      <c r="X9" s="20"/>
    </row>
    <row r="10" ht="21" customHeight="1" spans="1:24">
      <c r="A10" s="21" t="s">
        <v>44</v>
      </c>
      <c r="B10" s="19" t="s">
        <v>142</v>
      </c>
      <c r="C10" s="19" t="s">
        <v>143</v>
      </c>
      <c r="D10" s="19" t="s">
        <v>62</v>
      </c>
      <c r="E10" s="19" t="s">
        <v>63</v>
      </c>
      <c r="F10" s="19" t="s">
        <v>144</v>
      </c>
      <c r="G10" s="19" t="s">
        <v>145</v>
      </c>
      <c r="H10" s="20">
        <v>963600</v>
      </c>
      <c r="I10" s="20">
        <v>963600</v>
      </c>
      <c r="J10" s="20"/>
      <c r="K10" s="20"/>
      <c r="L10" s="20"/>
      <c r="M10" s="20">
        <v>963600</v>
      </c>
      <c r="N10" s="20"/>
      <c r="O10" s="20"/>
      <c r="P10" s="20"/>
      <c r="Q10" s="20"/>
      <c r="R10" s="20"/>
      <c r="S10" s="20"/>
      <c r="T10" s="20"/>
      <c r="U10" s="20"/>
      <c r="V10" s="20"/>
      <c r="W10" s="20"/>
      <c r="X10" s="20"/>
    </row>
    <row r="11" ht="21" customHeight="1" spans="1:24">
      <c r="A11" s="21" t="s">
        <v>44</v>
      </c>
      <c r="B11" s="19" t="s">
        <v>146</v>
      </c>
      <c r="C11" s="19" t="s">
        <v>147</v>
      </c>
      <c r="D11" s="19" t="s">
        <v>62</v>
      </c>
      <c r="E11" s="19" t="s">
        <v>63</v>
      </c>
      <c r="F11" s="19" t="s">
        <v>148</v>
      </c>
      <c r="G11" s="19" t="s">
        <v>149</v>
      </c>
      <c r="H11" s="20">
        <v>1965060</v>
      </c>
      <c r="I11" s="20">
        <v>1965060</v>
      </c>
      <c r="J11" s="20"/>
      <c r="K11" s="20"/>
      <c r="L11" s="20"/>
      <c r="M11" s="20">
        <v>1965060</v>
      </c>
      <c r="N11" s="20"/>
      <c r="O11" s="20"/>
      <c r="P11" s="20"/>
      <c r="Q11" s="20"/>
      <c r="R11" s="20"/>
      <c r="S11" s="20"/>
      <c r="T11" s="20"/>
      <c r="U11" s="20"/>
      <c r="V11" s="20"/>
      <c r="W11" s="20"/>
      <c r="X11" s="20"/>
    </row>
    <row r="12" ht="21" customHeight="1" spans="1:24">
      <c r="A12" s="21" t="s">
        <v>44</v>
      </c>
      <c r="B12" s="19" t="s">
        <v>146</v>
      </c>
      <c r="C12" s="19" t="s">
        <v>147</v>
      </c>
      <c r="D12" s="19" t="s">
        <v>62</v>
      </c>
      <c r="E12" s="19" t="s">
        <v>63</v>
      </c>
      <c r="F12" s="19" t="s">
        <v>150</v>
      </c>
      <c r="G12" s="19" t="s">
        <v>151</v>
      </c>
      <c r="H12" s="20">
        <v>2297112</v>
      </c>
      <c r="I12" s="20">
        <v>2297112</v>
      </c>
      <c r="J12" s="20"/>
      <c r="K12" s="20"/>
      <c r="L12" s="20"/>
      <c r="M12" s="20">
        <v>2297112</v>
      </c>
      <c r="N12" s="20"/>
      <c r="O12" s="20"/>
      <c r="P12" s="20"/>
      <c r="Q12" s="20"/>
      <c r="R12" s="20"/>
      <c r="S12" s="20"/>
      <c r="T12" s="20"/>
      <c r="U12" s="20"/>
      <c r="V12" s="20"/>
      <c r="W12" s="20"/>
      <c r="X12" s="20"/>
    </row>
    <row r="13" ht="21" customHeight="1" spans="1:24">
      <c r="A13" s="21" t="s">
        <v>44</v>
      </c>
      <c r="B13" s="19" t="s">
        <v>146</v>
      </c>
      <c r="C13" s="19" t="s">
        <v>147</v>
      </c>
      <c r="D13" s="19" t="s">
        <v>62</v>
      </c>
      <c r="E13" s="19" t="s">
        <v>63</v>
      </c>
      <c r="F13" s="19" t="s">
        <v>144</v>
      </c>
      <c r="G13" s="19" t="s">
        <v>145</v>
      </c>
      <c r="H13" s="20">
        <v>163755</v>
      </c>
      <c r="I13" s="20">
        <v>163755</v>
      </c>
      <c r="J13" s="20"/>
      <c r="K13" s="20"/>
      <c r="L13" s="20"/>
      <c r="M13" s="20">
        <v>163755</v>
      </c>
      <c r="N13" s="20"/>
      <c r="O13" s="20"/>
      <c r="P13" s="20"/>
      <c r="Q13" s="20"/>
      <c r="R13" s="20"/>
      <c r="S13" s="20"/>
      <c r="T13" s="20"/>
      <c r="U13" s="20"/>
      <c r="V13" s="20"/>
      <c r="W13" s="20"/>
      <c r="X13" s="20"/>
    </row>
    <row r="14" ht="21" customHeight="1" spans="1:24">
      <c r="A14" s="21" t="s">
        <v>44</v>
      </c>
      <c r="B14" s="19" t="s">
        <v>152</v>
      </c>
      <c r="C14" s="19" t="s">
        <v>153</v>
      </c>
      <c r="D14" s="19" t="s">
        <v>66</v>
      </c>
      <c r="E14" s="19" t="s">
        <v>67</v>
      </c>
      <c r="F14" s="19" t="s">
        <v>148</v>
      </c>
      <c r="G14" s="19" t="s">
        <v>149</v>
      </c>
      <c r="H14" s="20">
        <v>237144</v>
      </c>
      <c r="I14" s="20">
        <v>237144</v>
      </c>
      <c r="J14" s="20"/>
      <c r="K14" s="20"/>
      <c r="L14" s="20"/>
      <c r="M14" s="20">
        <v>237144</v>
      </c>
      <c r="N14" s="20"/>
      <c r="O14" s="20"/>
      <c r="P14" s="20"/>
      <c r="Q14" s="20"/>
      <c r="R14" s="20"/>
      <c r="S14" s="20"/>
      <c r="T14" s="20"/>
      <c r="U14" s="20"/>
      <c r="V14" s="20"/>
      <c r="W14" s="20"/>
      <c r="X14" s="20"/>
    </row>
    <row r="15" ht="21" customHeight="1" spans="1:24">
      <c r="A15" s="21" t="s">
        <v>44</v>
      </c>
      <c r="B15" s="19" t="s">
        <v>152</v>
      </c>
      <c r="C15" s="19" t="s">
        <v>153</v>
      </c>
      <c r="D15" s="19" t="s">
        <v>66</v>
      </c>
      <c r="E15" s="19" t="s">
        <v>67</v>
      </c>
      <c r="F15" s="19" t="s">
        <v>150</v>
      </c>
      <c r="G15" s="19" t="s">
        <v>151</v>
      </c>
      <c r="H15" s="20">
        <v>30120</v>
      </c>
      <c r="I15" s="20">
        <v>30120</v>
      </c>
      <c r="J15" s="20"/>
      <c r="K15" s="20"/>
      <c r="L15" s="20"/>
      <c r="M15" s="20">
        <v>30120</v>
      </c>
      <c r="N15" s="20"/>
      <c r="O15" s="20"/>
      <c r="P15" s="20"/>
      <c r="Q15" s="20"/>
      <c r="R15" s="20"/>
      <c r="S15" s="20"/>
      <c r="T15" s="20"/>
      <c r="U15" s="20"/>
      <c r="V15" s="20"/>
      <c r="W15" s="20"/>
      <c r="X15" s="20"/>
    </row>
    <row r="16" ht="21" customHeight="1" spans="1:24">
      <c r="A16" s="21" t="s">
        <v>44</v>
      </c>
      <c r="B16" s="19" t="s">
        <v>152</v>
      </c>
      <c r="C16" s="19" t="s">
        <v>153</v>
      </c>
      <c r="D16" s="19" t="s">
        <v>66</v>
      </c>
      <c r="E16" s="19" t="s">
        <v>67</v>
      </c>
      <c r="F16" s="19" t="s">
        <v>154</v>
      </c>
      <c r="G16" s="19" t="s">
        <v>155</v>
      </c>
      <c r="H16" s="20">
        <v>233628.24</v>
      </c>
      <c r="I16" s="20">
        <v>233628.24</v>
      </c>
      <c r="J16" s="20"/>
      <c r="K16" s="20"/>
      <c r="L16" s="20"/>
      <c r="M16" s="20">
        <v>233628.24</v>
      </c>
      <c r="N16" s="20"/>
      <c r="O16" s="20"/>
      <c r="P16" s="20"/>
      <c r="Q16" s="20"/>
      <c r="R16" s="20"/>
      <c r="S16" s="20"/>
      <c r="T16" s="20"/>
      <c r="U16" s="20"/>
      <c r="V16" s="20"/>
      <c r="W16" s="20"/>
      <c r="X16" s="20"/>
    </row>
    <row r="17" ht="21" customHeight="1" spans="1:24">
      <c r="A17" s="21" t="s">
        <v>44</v>
      </c>
      <c r="B17" s="19" t="s">
        <v>152</v>
      </c>
      <c r="C17" s="19" t="s">
        <v>153</v>
      </c>
      <c r="D17" s="19" t="s">
        <v>66</v>
      </c>
      <c r="E17" s="19" t="s">
        <v>67</v>
      </c>
      <c r="F17" s="19" t="s">
        <v>154</v>
      </c>
      <c r="G17" s="19" t="s">
        <v>155</v>
      </c>
      <c r="H17" s="20">
        <v>76440</v>
      </c>
      <c r="I17" s="20">
        <v>76440</v>
      </c>
      <c r="J17" s="20"/>
      <c r="K17" s="20"/>
      <c r="L17" s="20"/>
      <c r="M17" s="20">
        <v>76440</v>
      </c>
      <c r="N17" s="20"/>
      <c r="O17" s="20"/>
      <c r="P17" s="20"/>
      <c r="Q17" s="20"/>
      <c r="R17" s="20"/>
      <c r="S17" s="20"/>
      <c r="T17" s="20"/>
      <c r="U17" s="20"/>
      <c r="V17" s="20"/>
      <c r="W17" s="20"/>
      <c r="X17" s="20"/>
    </row>
    <row r="18" ht="21" customHeight="1" spans="1:24">
      <c r="A18" s="21" t="s">
        <v>44</v>
      </c>
      <c r="B18" s="19" t="s">
        <v>156</v>
      </c>
      <c r="C18" s="19" t="s">
        <v>157</v>
      </c>
      <c r="D18" s="19" t="s">
        <v>66</v>
      </c>
      <c r="E18" s="19" t="s">
        <v>67</v>
      </c>
      <c r="F18" s="19" t="s">
        <v>154</v>
      </c>
      <c r="G18" s="19" t="s">
        <v>155</v>
      </c>
      <c r="H18" s="20">
        <v>140976</v>
      </c>
      <c r="I18" s="20">
        <v>140976</v>
      </c>
      <c r="J18" s="20"/>
      <c r="K18" s="20"/>
      <c r="L18" s="20"/>
      <c r="M18" s="20">
        <v>140976</v>
      </c>
      <c r="N18" s="20"/>
      <c r="O18" s="20"/>
      <c r="P18" s="20"/>
      <c r="Q18" s="20"/>
      <c r="R18" s="20"/>
      <c r="S18" s="20"/>
      <c r="T18" s="20"/>
      <c r="U18" s="20"/>
      <c r="V18" s="20"/>
      <c r="W18" s="20"/>
      <c r="X18" s="20"/>
    </row>
    <row r="19" ht="30" customHeight="1" spans="1:24">
      <c r="A19" s="21" t="s">
        <v>44</v>
      </c>
      <c r="B19" s="19" t="s">
        <v>158</v>
      </c>
      <c r="C19" s="19" t="s">
        <v>159</v>
      </c>
      <c r="D19" s="19" t="s">
        <v>74</v>
      </c>
      <c r="E19" s="19" t="s">
        <v>75</v>
      </c>
      <c r="F19" s="19" t="s">
        <v>160</v>
      </c>
      <c r="G19" s="19" t="s">
        <v>161</v>
      </c>
      <c r="H19" s="20">
        <v>116161.96</v>
      </c>
      <c r="I19" s="20">
        <v>116161.96</v>
      </c>
      <c r="J19" s="20"/>
      <c r="K19" s="20"/>
      <c r="L19" s="20"/>
      <c r="M19" s="20">
        <v>116161.96</v>
      </c>
      <c r="N19" s="20"/>
      <c r="O19" s="20"/>
      <c r="P19" s="20"/>
      <c r="Q19" s="20"/>
      <c r="R19" s="20"/>
      <c r="S19" s="20"/>
      <c r="T19" s="20"/>
      <c r="U19" s="20"/>
      <c r="V19" s="20"/>
      <c r="W19" s="20"/>
      <c r="X19" s="20"/>
    </row>
    <row r="20" ht="30" customHeight="1" spans="1:24">
      <c r="A20" s="21" t="s">
        <v>44</v>
      </c>
      <c r="B20" s="19" t="s">
        <v>158</v>
      </c>
      <c r="C20" s="19" t="s">
        <v>159</v>
      </c>
      <c r="D20" s="19" t="s">
        <v>74</v>
      </c>
      <c r="E20" s="19" t="s">
        <v>75</v>
      </c>
      <c r="F20" s="19" t="s">
        <v>160</v>
      </c>
      <c r="G20" s="19" t="s">
        <v>161</v>
      </c>
      <c r="H20" s="20">
        <v>782068.32</v>
      </c>
      <c r="I20" s="20">
        <v>782068.32</v>
      </c>
      <c r="J20" s="20"/>
      <c r="K20" s="20"/>
      <c r="L20" s="20"/>
      <c r="M20" s="20">
        <v>782068.32</v>
      </c>
      <c r="N20" s="20"/>
      <c r="O20" s="20"/>
      <c r="P20" s="20"/>
      <c r="Q20" s="20"/>
      <c r="R20" s="20"/>
      <c r="S20" s="20"/>
      <c r="T20" s="20"/>
      <c r="U20" s="20"/>
      <c r="V20" s="20"/>
      <c r="W20" s="20"/>
      <c r="X20" s="20"/>
    </row>
    <row r="21" ht="21" customHeight="1" spans="1:24">
      <c r="A21" s="21" t="s">
        <v>44</v>
      </c>
      <c r="B21" s="19" t="s">
        <v>158</v>
      </c>
      <c r="C21" s="19" t="s">
        <v>159</v>
      </c>
      <c r="D21" s="19" t="s">
        <v>80</v>
      </c>
      <c r="E21" s="19" t="s">
        <v>81</v>
      </c>
      <c r="F21" s="19" t="s">
        <v>162</v>
      </c>
      <c r="G21" s="19" t="s">
        <v>163</v>
      </c>
      <c r="H21" s="20">
        <v>412054.34</v>
      </c>
      <c r="I21" s="20">
        <v>412054.34</v>
      </c>
      <c r="J21" s="20"/>
      <c r="K21" s="20"/>
      <c r="L21" s="20"/>
      <c r="M21" s="20">
        <v>412054.34</v>
      </c>
      <c r="N21" s="20"/>
      <c r="O21" s="20"/>
      <c r="P21" s="20"/>
      <c r="Q21" s="20"/>
      <c r="R21" s="20"/>
      <c r="S21" s="20"/>
      <c r="T21" s="20"/>
      <c r="U21" s="20"/>
      <c r="V21" s="20"/>
      <c r="W21" s="20"/>
      <c r="X21" s="20"/>
    </row>
    <row r="22" ht="21" customHeight="1" spans="1:24">
      <c r="A22" s="21" t="s">
        <v>44</v>
      </c>
      <c r="B22" s="19" t="s">
        <v>158</v>
      </c>
      <c r="C22" s="19" t="s">
        <v>159</v>
      </c>
      <c r="D22" s="19" t="s">
        <v>82</v>
      </c>
      <c r="E22" s="19" t="s">
        <v>83</v>
      </c>
      <c r="F22" s="19" t="s">
        <v>162</v>
      </c>
      <c r="G22" s="19" t="s">
        <v>163</v>
      </c>
      <c r="H22" s="20">
        <v>49279.89</v>
      </c>
      <c r="I22" s="20">
        <v>49279.89</v>
      </c>
      <c r="J22" s="20"/>
      <c r="K22" s="20"/>
      <c r="L22" s="20"/>
      <c r="M22" s="20">
        <v>49279.89</v>
      </c>
      <c r="N22" s="20"/>
      <c r="O22" s="20"/>
      <c r="P22" s="20"/>
      <c r="Q22" s="20"/>
      <c r="R22" s="20"/>
      <c r="S22" s="20"/>
      <c r="T22" s="20"/>
      <c r="U22" s="20"/>
      <c r="V22" s="20"/>
      <c r="W22" s="20"/>
      <c r="X22" s="20"/>
    </row>
    <row r="23" ht="21" customHeight="1" spans="1:24">
      <c r="A23" s="21" t="s">
        <v>44</v>
      </c>
      <c r="B23" s="19" t="s">
        <v>158</v>
      </c>
      <c r="C23" s="19" t="s">
        <v>159</v>
      </c>
      <c r="D23" s="19" t="s">
        <v>84</v>
      </c>
      <c r="E23" s="19" t="s">
        <v>85</v>
      </c>
      <c r="F23" s="19" t="s">
        <v>164</v>
      </c>
      <c r="G23" s="19" t="s">
        <v>165</v>
      </c>
      <c r="H23" s="20">
        <v>23466.61</v>
      </c>
      <c r="I23" s="20">
        <v>23466.61</v>
      </c>
      <c r="J23" s="20"/>
      <c r="K23" s="20"/>
      <c r="L23" s="20"/>
      <c r="M23" s="20">
        <v>23466.61</v>
      </c>
      <c r="N23" s="20"/>
      <c r="O23" s="20"/>
      <c r="P23" s="20"/>
      <c r="Q23" s="20"/>
      <c r="R23" s="20"/>
      <c r="S23" s="20"/>
      <c r="T23" s="20"/>
      <c r="U23" s="20"/>
      <c r="V23" s="20"/>
      <c r="W23" s="20"/>
      <c r="X23" s="20"/>
    </row>
    <row r="24" ht="21" customHeight="1" spans="1:24">
      <c r="A24" s="21" t="s">
        <v>44</v>
      </c>
      <c r="B24" s="19" t="s">
        <v>158</v>
      </c>
      <c r="C24" s="19" t="s">
        <v>159</v>
      </c>
      <c r="D24" s="19" t="s">
        <v>84</v>
      </c>
      <c r="E24" s="19" t="s">
        <v>85</v>
      </c>
      <c r="F24" s="19" t="s">
        <v>164</v>
      </c>
      <c r="G24" s="19" t="s">
        <v>165</v>
      </c>
      <c r="H24" s="20">
        <v>251322.28</v>
      </c>
      <c r="I24" s="20">
        <v>251322.28</v>
      </c>
      <c r="J24" s="20"/>
      <c r="K24" s="20"/>
      <c r="L24" s="20"/>
      <c r="M24" s="20">
        <v>251322.28</v>
      </c>
      <c r="N24" s="20"/>
      <c r="O24" s="20"/>
      <c r="P24" s="20"/>
      <c r="Q24" s="20"/>
      <c r="R24" s="20"/>
      <c r="S24" s="20"/>
      <c r="T24" s="20"/>
      <c r="U24" s="20"/>
      <c r="V24" s="20"/>
      <c r="W24" s="20"/>
      <c r="X24" s="20"/>
    </row>
    <row r="25" ht="30" customHeight="1" spans="1:24">
      <c r="A25" s="21" t="s">
        <v>44</v>
      </c>
      <c r="B25" s="19" t="s">
        <v>158</v>
      </c>
      <c r="C25" s="19" t="s">
        <v>159</v>
      </c>
      <c r="D25" s="19" t="s">
        <v>86</v>
      </c>
      <c r="E25" s="19" t="s">
        <v>87</v>
      </c>
      <c r="F25" s="19" t="s">
        <v>166</v>
      </c>
      <c r="G25" s="19" t="s">
        <v>167</v>
      </c>
      <c r="H25" s="20">
        <v>5077.55</v>
      </c>
      <c r="I25" s="20">
        <v>5077.55</v>
      </c>
      <c r="J25" s="20"/>
      <c r="K25" s="20"/>
      <c r="L25" s="20"/>
      <c r="M25" s="20">
        <v>5077.55</v>
      </c>
      <c r="N25" s="20"/>
      <c r="O25" s="20"/>
      <c r="P25" s="20"/>
      <c r="Q25" s="20"/>
      <c r="R25" s="20"/>
      <c r="S25" s="20"/>
      <c r="T25" s="20"/>
      <c r="U25" s="20"/>
      <c r="V25" s="20"/>
      <c r="W25" s="20"/>
      <c r="X25" s="20"/>
    </row>
    <row r="26" ht="30" customHeight="1" spans="1:24">
      <c r="A26" s="21" t="s">
        <v>44</v>
      </c>
      <c r="B26" s="19" t="s">
        <v>158</v>
      </c>
      <c r="C26" s="19" t="s">
        <v>159</v>
      </c>
      <c r="D26" s="19" t="s">
        <v>86</v>
      </c>
      <c r="E26" s="19" t="s">
        <v>87</v>
      </c>
      <c r="F26" s="19" t="s">
        <v>166</v>
      </c>
      <c r="G26" s="19" t="s">
        <v>167</v>
      </c>
      <c r="H26" s="20">
        <v>13650</v>
      </c>
      <c r="I26" s="20">
        <v>13650</v>
      </c>
      <c r="J26" s="20"/>
      <c r="K26" s="20"/>
      <c r="L26" s="20"/>
      <c r="M26" s="20">
        <v>13650</v>
      </c>
      <c r="N26" s="20"/>
      <c r="O26" s="20"/>
      <c r="P26" s="20"/>
      <c r="Q26" s="20"/>
      <c r="R26" s="20"/>
      <c r="S26" s="20"/>
      <c r="T26" s="20"/>
      <c r="U26" s="20"/>
      <c r="V26" s="20"/>
      <c r="W26" s="20"/>
      <c r="X26" s="20"/>
    </row>
    <row r="27" ht="30" customHeight="1" spans="1:24">
      <c r="A27" s="21" t="s">
        <v>44</v>
      </c>
      <c r="B27" s="19" t="s">
        <v>158</v>
      </c>
      <c r="C27" s="19" t="s">
        <v>159</v>
      </c>
      <c r="D27" s="19" t="s">
        <v>86</v>
      </c>
      <c r="E27" s="19" t="s">
        <v>87</v>
      </c>
      <c r="F27" s="19" t="s">
        <v>166</v>
      </c>
      <c r="G27" s="19" t="s">
        <v>167</v>
      </c>
      <c r="H27" s="20">
        <v>1638</v>
      </c>
      <c r="I27" s="20">
        <v>1638</v>
      </c>
      <c r="J27" s="20"/>
      <c r="K27" s="20"/>
      <c r="L27" s="20"/>
      <c r="M27" s="20">
        <v>1638</v>
      </c>
      <c r="N27" s="20"/>
      <c r="O27" s="20"/>
      <c r="P27" s="20"/>
      <c r="Q27" s="20"/>
      <c r="R27" s="20"/>
      <c r="S27" s="20"/>
      <c r="T27" s="20"/>
      <c r="U27" s="20"/>
      <c r="V27" s="20"/>
      <c r="W27" s="20"/>
      <c r="X27" s="20"/>
    </row>
    <row r="28" ht="30" customHeight="1" spans="1:24">
      <c r="A28" s="21" t="s">
        <v>44</v>
      </c>
      <c r="B28" s="19" t="s">
        <v>158</v>
      </c>
      <c r="C28" s="19" t="s">
        <v>159</v>
      </c>
      <c r="D28" s="19" t="s">
        <v>86</v>
      </c>
      <c r="E28" s="19" t="s">
        <v>87</v>
      </c>
      <c r="F28" s="19" t="s">
        <v>166</v>
      </c>
      <c r="G28" s="19" t="s">
        <v>167</v>
      </c>
      <c r="H28" s="20">
        <v>1450.73</v>
      </c>
      <c r="I28" s="20">
        <v>1450.73</v>
      </c>
      <c r="J28" s="20"/>
      <c r="K28" s="20"/>
      <c r="L28" s="20"/>
      <c r="M28" s="20">
        <v>1450.73</v>
      </c>
      <c r="N28" s="20"/>
      <c r="O28" s="20"/>
      <c r="P28" s="20"/>
      <c r="Q28" s="20"/>
      <c r="R28" s="20"/>
      <c r="S28" s="20"/>
      <c r="T28" s="20"/>
      <c r="U28" s="20"/>
      <c r="V28" s="20"/>
      <c r="W28" s="20"/>
      <c r="X28" s="20"/>
    </row>
    <row r="29" ht="30" customHeight="1" spans="1:24">
      <c r="A29" s="21" t="s">
        <v>44</v>
      </c>
      <c r="B29" s="19" t="s">
        <v>158</v>
      </c>
      <c r="C29" s="19" t="s">
        <v>159</v>
      </c>
      <c r="D29" s="19" t="s">
        <v>86</v>
      </c>
      <c r="E29" s="19" t="s">
        <v>87</v>
      </c>
      <c r="F29" s="19" t="s">
        <v>166</v>
      </c>
      <c r="G29" s="19" t="s">
        <v>167</v>
      </c>
      <c r="H29" s="20">
        <v>9775.85</v>
      </c>
      <c r="I29" s="20">
        <v>9775.85</v>
      </c>
      <c r="J29" s="20"/>
      <c r="K29" s="20"/>
      <c r="L29" s="20"/>
      <c r="M29" s="20">
        <v>9775.85</v>
      </c>
      <c r="N29" s="20"/>
      <c r="O29" s="20"/>
      <c r="P29" s="20"/>
      <c r="Q29" s="20"/>
      <c r="R29" s="20"/>
      <c r="S29" s="20"/>
      <c r="T29" s="20"/>
      <c r="U29" s="20"/>
      <c r="V29" s="20"/>
      <c r="W29" s="20"/>
      <c r="X29" s="20"/>
    </row>
    <row r="30" ht="21" customHeight="1" spans="1:24">
      <c r="A30" s="21" t="s">
        <v>44</v>
      </c>
      <c r="B30" s="19" t="s">
        <v>168</v>
      </c>
      <c r="C30" s="19" t="s">
        <v>93</v>
      </c>
      <c r="D30" s="19" t="s">
        <v>92</v>
      </c>
      <c r="E30" s="19" t="s">
        <v>93</v>
      </c>
      <c r="F30" s="19" t="s">
        <v>169</v>
      </c>
      <c r="G30" s="19" t="s">
        <v>93</v>
      </c>
      <c r="H30" s="20">
        <v>644151.24</v>
      </c>
      <c r="I30" s="20">
        <v>644151.24</v>
      </c>
      <c r="J30" s="20"/>
      <c r="K30" s="20"/>
      <c r="L30" s="20"/>
      <c r="M30" s="20">
        <v>644151.24</v>
      </c>
      <c r="N30" s="20"/>
      <c r="O30" s="20"/>
      <c r="P30" s="20"/>
      <c r="Q30" s="20"/>
      <c r="R30" s="20"/>
      <c r="S30" s="20"/>
      <c r="T30" s="20"/>
      <c r="U30" s="20"/>
      <c r="V30" s="20"/>
      <c r="W30" s="20"/>
      <c r="X30" s="20"/>
    </row>
    <row r="31" ht="21" customHeight="1" spans="1:24">
      <c r="A31" s="21" t="s">
        <v>44</v>
      </c>
      <c r="B31" s="19" t="s">
        <v>168</v>
      </c>
      <c r="C31" s="19" t="s">
        <v>93</v>
      </c>
      <c r="D31" s="19" t="s">
        <v>92</v>
      </c>
      <c r="E31" s="19" t="s">
        <v>93</v>
      </c>
      <c r="F31" s="19" t="s">
        <v>169</v>
      </c>
      <c r="G31" s="19" t="s">
        <v>93</v>
      </c>
      <c r="H31" s="20">
        <v>87043.71</v>
      </c>
      <c r="I31" s="20">
        <v>87043.71</v>
      </c>
      <c r="J31" s="20"/>
      <c r="K31" s="20"/>
      <c r="L31" s="20"/>
      <c r="M31" s="20">
        <v>87043.71</v>
      </c>
      <c r="N31" s="20"/>
      <c r="O31" s="20"/>
      <c r="P31" s="20"/>
      <c r="Q31" s="20"/>
      <c r="R31" s="20"/>
      <c r="S31" s="20"/>
      <c r="T31" s="20"/>
      <c r="U31" s="20"/>
      <c r="V31" s="20"/>
      <c r="W31" s="20"/>
      <c r="X31" s="20"/>
    </row>
    <row r="32" ht="21" customHeight="1" spans="1:24">
      <c r="A32" s="21" t="s">
        <v>44</v>
      </c>
      <c r="B32" s="19" t="s">
        <v>170</v>
      </c>
      <c r="C32" s="19" t="s">
        <v>171</v>
      </c>
      <c r="D32" s="19" t="s">
        <v>62</v>
      </c>
      <c r="E32" s="19" t="s">
        <v>63</v>
      </c>
      <c r="F32" s="19" t="s">
        <v>172</v>
      </c>
      <c r="G32" s="19" t="s">
        <v>173</v>
      </c>
      <c r="H32" s="20">
        <v>417600</v>
      </c>
      <c r="I32" s="20">
        <v>417600</v>
      </c>
      <c r="J32" s="20"/>
      <c r="K32" s="20"/>
      <c r="L32" s="20"/>
      <c r="M32" s="20">
        <v>417600</v>
      </c>
      <c r="N32" s="20"/>
      <c r="O32" s="20"/>
      <c r="P32" s="20"/>
      <c r="Q32" s="20"/>
      <c r="R32" s="20"/>
      <c r="S32" s="20"/>
      <c r="T32" s="20"/>
      <c r="U32" s="20"/>
      <c r="V32" s="20"/>
      <c r="W32" s="20"/>
      <c r="X32" s="20"/>
    </row>
    <row r="33" ht="21" customHeight="1" spans="1:24">
      <c r="A33" s="21" t="s">
        <v>44</v>
      </c>
      <c r="B33" s="19" t="s">
        <v>174</v>
      </c>
      <c r="C33" s="19" t="s">
        <v>175</v>
      </c>
      <c r="D33" s="19" t="s">
        <v>62</v>
      </c>
      <c r="E33" s="19" t="s">
        <v>63</v>
      </c>
      <c r="F33" s="19" t="s">
        <v>176</v>
      </c>
      <c r="G33" s="19" t="s">
        <v>175</v>
      </c>
      <c r="H33" s="20">
        <v>88795.44</v>
      </c>
      <c r="I33" s="20">
        <v>88795.44</v>
      </c>
      <c r="J33" s="20"/>
      <c r="K33" s="20"/>
      <c r="L33" s="20"/>
      <c r="M33" s="20">
        <v>88795.44</v>
      </c>
      <c r="N33" s="20"/>
      <c r="O33" s="20"/>
      <c r="P33" s="20"/>
      <c r="Q33" s="20"/>
      <c r="R33" s="20"/>
      <c r="S33" s="20"/>
      <c r="T33" s="20"/>
      <c r="U33" s="20"/>
      <c r="V33" s="20"/>
      <c r="W33" s="20"/>
      <c r="X33" s="20"/>
    </row>
    <row r="34" ht="21" customHeight="1" spans="1:24">
      <c r="A34" s="21" t="s">
        <v>44</v>
      </c>
      <c r="B34" s="19" t="s">
        <v>174</v>
      </c>
      <c r="C34" s="19" t="s">
        <v>175</v>
      </c>
      <c r="D34" s="19" t="s">
        <v>66</v>
      </c>
      <c r="E34" s="19" t="s">
        <v>67</v>
      </c>
      <c r="F34" s="19" t="s">
        <v>176</v>
      </c>
      <c r="G34" s="19" t="s">
        <v>175</v>
      </c>
      <c r="H34" s="20">
        <v>10826.64</v>
      </c>
      <c r="I34" s="20">
        <v>10826.64</v>
      </c>
      <c r="J34" s="20"/>
      <c r="K34" s="20"/>
      <c r="L34" s="20"/>
      <c r="M34" s="20">
        <v>10826.64</v>
      </c>
      <c r="N34" s="20"/>
      <c r="O34" s="20"/>
      <c r="P34" s="20"/>
      <c r="Q34" s="20"/>
      <c r="R34" s="20"/>
      <c r="S34" s="20"/>
      <c r="T34" s="20"/>
      <c r="U34" s="20"/>
      <c r="V34" s="20"/>
      <c r="W34" s="20"/>
      <c r="X34" s="20"/>
    </row>
    <row r="35" ht="21" customHeight="1" spans="1:24">
      <c r="A35" s="21" t="s">
        <v>44</v>
      </c>
      <c r="B35" s="19" t="s">
        <v>177</v>
      </c>
      <c r="C35" s="19" t="s">
        <v>178</v>
      </c>
      <c r="D35" s="19" t="s">
        <v>62</v>
      </c>
      <c r="E35" s="19" t="s">
        <v>63</v>
      </c>
      <c r="F35" s="19" t="s">
        <v>179</v>
      </c>
      <c r="G35" s="19" t="s">
        <v>178</v>
      </c>
      <c r="H35" s="20">
        <v>960</v>
      </c>
      <c r="I35" s="20">
        <v>960</v>
      </c>
      <c r="J35" s="20"/>
      <c r="K35" s="20"/>
      <c r="L35" s="20"/>
      <c r="M35" s="20">
        <v>960</v>
      </c>
      <c r="N35" s="20"/>
      <c r="O35" s="20"/>
      <c r="P35" s="20"/>
      <c r="Q35" s="20"/>
      <c r="R35" s="20"/>
      <c r="S35" s="20"/>
      <c r="T35" s="20"/>
      <c r="U35" s="20"/>
      <c r="V35" s="20"/>
      <c r="W35" s="20"/>
      <c r="X35" s="20"/>
    </row>
    <row r="36" ht="21" customHeight="1" spans="1:24">
      <c r="A36" s="21" t="s">
        <v>44</v>
      </c>
      <c r="B36" s="19" t="s">
        <v>177</v>
      </c>
      <c r="C36" s="19" t="s">
        <v>178</v>
      </c>
      <c r="D36" s="19" t="s">
        <v>66</v>
      </c>
      <c r="E36" s="19" t="s">
        <v>67</v>
      </c>
      <c r="F36" s="19" t="s">
        <v>179</v>
      </c>
      <c r="G36" s="19" t="s">
        <v>178</v>
      </c>
      <c r="H36" s="20">
        <v>144</v>
      </c>
      <c r="I36" s="20">
        <v>144</v>
      </c>
      <c r="J36" s="20"/>
      <c r="K36" s="20"/>
      <c r="L36" s="20"/>
      <c r="M36" s="20">
        <v>144</v>
      </c>
      <c r="N36" s="20"/>
      <c r="O36" s="20"/>
      <c r="P36" s="20"/>
      <c r="Q36" s="20"/>
      <c r="R36" s="20"/>
      <c r="S36" s="20"/>
      <c r="T36" s="20"/>
      <c r="U36" s="20"/>
      <c r="V36" s="20"/>
      <c r="W36" s="20"/>
      <c r="X36" s="20"/>
    </row>
    <row r="37" ht="21" customHeight="1" spans="1:24">
      <c r="A37" s="21" t="s">
        <v>44</v>
      </c>
      <c r="B37" s="19" t="s">
        <v>180</v>
      </c>
      <c r="C37" s="19" t="s">
        <v>181</v>
      </c>
      <c r="D37" s="19" t="s">
        <v>62</v>
      </c>
      <c r="E37" s="19" t="s">
        <v>63</v>
      </c>
      <c r="F37" s="19" t="s">
        <v>182</v>
      </c>
      <c r="G37" s="19" t="s">
        <v>183</v>
      </c>
      <c r="H37" s="20">
        <v>66000</v>
      </c>
      <c r="I37" s="20">
        <v>66000</v>
      </c>
      <c r="J37" s="20"/>
      <c r="K37" s="20"/>
      <c r="L37" s="20"/>
      <c r="M37" s="20">
        <v>66000</v>
      </c>
      <c r="N37" s="20"/>
      <c r="O37" s="20"/>
      <c r="P37" s="20"/>
      <c r="Q37" s="20"/>
      <c r="R37" s="20"/>
      <c r="S37" s="20"/>
      <c r="T37" s="20"/>
      <c r="U37" s="20"/>
      <c r="V37" s="20"/>
      <c r="W37" s="20"/>
      <c r="X37" s="20"/>
    </row>
    <row r="38" ht="21" customHeight="1" spans="1:24">
      <c r="A38" s="21" t="s">
        <v>44</v>
      </c>
      <c r="B38" s="19" t="s">
        <v>180</v>
      </c>
      <c r="C38" s="19" t="s">
        <v>181</v>
      </c>
      <c r="D38" s="19" t="s">
        <v>62</v>
      </c>
      <c r="E38" s="19" t="s">
        <v>63</v>
      </c>
      <c r="F38" s="19" t="s">
        <v>182</v>
      </c>
      <c r="G38" s="19" t="s">
        <v>183</v>
      </c>
      <c r="H38" s="20">
        <v>160000</v>
      </c>
      <c r="I38" s="20">
        <v>160000</v>
      </c>
      <c r="J38" s="20"/>
      <c r="K38" s="20"/>
      <c r="L38" s="20"/>
      <c r="M38" s="20">
        <v>160000</v>
      </c>
      <c r="N38" s="20"/>
      <c r="O38" s="20"/>
      <c r="P38" s="20"/>
      <c r="Q38" s="20"/>
      <c r="R38" s="20"/>
      <c r="S38" s="20"/>
      <c r="T38" s="20"/>
      <c r="U38" s="20"/>
      <c r="V38" s="20"/>
      <c r="W38" s="20"/>
      <c r="X38" s="20"/>
    </row>
    <row r="39" ht="21" customHeight="1" spans="1:24">
      <c r="A39" s="21" t="s">
        <v>44</v>
      </c>
      <c r="B39" s="19" t="s">
        <v>180</v>
      </c>
      <c r="C39" s="19" t="s">
        <v>181</v>
      </c>
      <c r="D39" s="19" t="s">
        <v>62</v>
      </c>
      <c r="E39" s="19" t="s">
        <v>63</v>
      </c>
      <c r="F39" s="19" t="s">
        <v>184</v>
      </c>
      <c r="G39" s="19" t="s">
        <v>185</v>
      </c>
      <c r="H39" s="20">
        <v>10000</v>
      </c>
      <c r="I39" s="20">
        <v>10000</v>
      </c>
      <c r="J39" s="20"/>
      <c r="K39" s="20"/>
      <c r="L39" s="20"/>
      <c r="M39" s="20">
        <v>10000</v>
      </c>
      <c r="N39" s="20"/>
      <c r="O39" s="20"/>
      <c r="P39" s="20"/>
      <c r="Q39" s="20"/>
      <c r="R39" s="20"/>
      <c r="S39" s="20"/>
      <c r="T39" s="20"/>
      <c r="U39" s="20"/>
      <c r="V39" s="20"/>
      <c r="W39" s="20"/>
      <c r="X39" s="20"/>
    </row>
    <row r="40" ht="21" customHeight="1" spans="1:24">
      <c r="A40" s="21" t="s">
        <v>44</v>
      </c>
      <c r="B40" s="19" t="s">
        <v>180</v>
      </c>
      <c r="C40" s="19" t="s">
        <v>181</v>
      </c>
      <c r="D40" s="19" t="s">
        <v>62</v>
      </c>
      <c r="E40" s="19" t="s">
        <v>63</v>
      </c>
      <c r="F40" s="19" t="s">
        <v>186</v>
      </c>
      <c r="G40" s="19" t="s">
        <v>187</v>
      </c>
      <c r="H40" s="20">
        <v>24000</v>
      </c>
      <c r="I40" s="20">
        <v>24000</v>
      </c>
      <c r="J40" s="20"/>
      <c r="K40" s="20"/>
      <c r="L40" s="20"/>
      <c r="M40" s="20">
        <v>24000</v>
      </c>
      <c r="N40" s="20"/>
      <c r="O40" s="20"/>
      <c r="P40" s="20"/>
      <c r="Q40" s="20"/>
      <c r="R40" s="20"/>
      <c r="S40" s="20"/>
      <c r="T40" s="20"/>
      <c r="U40" s="20"/>
      <c r="V40" s="20"/>
      <c r="W40" s="20"/>
      <c r="X40" s="20"/>
    </row>
    <row r="41" ht="21" customHeight="1" spans="1:24">
      <c r="A41" s="21" t="s">
        <v>44</v>
      </c>
      <c r="B41" s="19" t="s">
        <v>180</v>
      </c>
      <c r="C41" s="19" t="s">
        <v>181</v>
      </c>
      <c r="D41" s="19" t="s">
        <v>62</v>
      </c>
      <c r="E41" s="19" t="s">
        <v>63</v>
      </c>
      <c r="F41" s="19" t="s">
        <v>188</v>
      </c>
      <c r="G41" s="19" t="s">
        <v>189</v>
      </c>
      <c r="H41" s="20">
        <v>83300</v>
      </c>
      <c r="I41" s="20">
        <v>83300</v>
      </c>
      <c r="J41" s="20"/>
      <c r="K41" s="20"/>
      <c r="L41" s="20"/>
      <c r="M41" s="20">
        <v>83300</v>
      </c>
      <c r="N41" s="20"/>
      <c r="O41" s="20"/>
      <c r="P41" s="20"/>
      <c r="Q41" s="20"/>
      <c r="R41" s="20"/>
      <c r="S41" s="20"/>
      <c r="T41" s="20"/>
      <c r="U41" s="20"/>
      <c r="V41" s="20"/>
      <c r="W41" s="20"/>
      <c r="X41" s="20"/>
    </row>
    <row r="42" ht="21" customHeight="1" spans="1:24">
      <c r="A42" s="21" t="s">
        <v>44</v>
      </c>
      <c r="B42" s="19" t="s">
        <v>180</v>
      </c>
      <c r="C42" s="19" t="s">
        <v>181</v>
      </c>
      <c r="D42" s="19" t="s">
        <v>62</v>
      </c>
      <c r="E42" s="19" t="s">
        <v>63</v>
      </c>
      <c r="F42" s="19" t="s">
        <v>190</v>
      </c>
      <c r="G42" s="19" t="s">
        <v>191</v>
      </c>
      <c r="H42" s="20">
        <v>25000</v>
      </c>
      <c r="I42" s="20">
        <v>25000</v>
      </c>
      <c r="J42" s="20"/>
      <c r="K42" s="20"/>
      <c r="L42" s="20"/>
      <c r="M42" s="20">
        <v>25000</v>
      </c>
      <c r="N42" s="20"/>
      <c r="O42" s="20"/>
      <c r="P42" s="20"/>
      <c r="Q42" s="20"/>
      <c r="R42" s="20"/>
      <c r="S42" s="20"/>
      <c r="T42" s="20"/>
      <c r="U42" s="20"/>
      <c r="V42" s="20"/>
      <c r="W42" s="20"/>
      <c r="X42" s="20"/>
    </row>
    <row r="43" ht="21" customHeight="1" spans="1:24">
      <c r="A43" s="21" t="s">
        <v>44</v>
      </c>
      <c r="B43" s="19" t="s">
        <v>180</v>
      </c>
      <c r="C43" s="19" t="s">
        <v>181</v>
      </c>
      <c r="D43" s="19" t="s">
        <v>62</v>
      </c>
      <c r="E43" s="19" t="s">
        <v>63</v>
      </c>
      <c r="F43" s="19" t="s">
        <v>192</v>
      </c>
      <c r="G43" s="19" t="s">
        <v>193</v>
      </c>
      <c r="H43" s="20">
        <v>10000</v>
      </c>
      <c r="I43" s="20">
        <v>10000</v>
      </c>
      <c r="J43" s="20"/>
      <c r="K43" s="20"/>
      <c r="L43" s="20"/>
      <c r="M43" s="20">
        <v>10000</v>
      </c>
      <c r="N43" s="20"/>
      <c r="O43" s="20"/>
      <c r="P43" s="20"/>
      <c r="Q43" s="20"/>
      <c r="R43" s="20"/>
      <c r="S43" s="20"/>
      <c r="T43" s="20"/>
      <c r="U43" s="20"/>
      <c r="V43" s="20"/>
      <c r="W43" s="20"/>
      <c r="X43" s="20"/>
    </row>
    <row r="44" ht="21" customHeight="1" spans="1:24">
      <c r="A44" s="21" t="s">
        <v>44</v>
      </c>
      <c r="B44" s="19" t="s">
        <v>180</v>
      </c>
      <c r="C44" s="19" t="s">
        <v>181</v>
      </c>
      <c r="D44" s="19" t="s">
        <v>62</v>
      </c>
      <c r="E44" s="19" t="s">
        <v>63</v>
      </c>
      <c r="F44" s="19" t="s">
        <v>194</v>
      </c>
      <c r="G44" s="19" t="s">
        <v>195</v>
      </c>
      <c r="H44" s="20">
        <v>26200</v>
      </c>
      <c r="I44" s="20">
        <v>26200</v>
      </c>
      <c r="J44" s="20"/>
      <c r="K44" s="20"/>
      <c r="L44" s="20"/>
      <c r="M44" s="20">
        <v>26200</v>
      </c>
      <c r="N44" s="20"/>
      <c r="O44" s="20"/>
      <c r="P44" s="20"/>
      <c r="Q44" s="20"/>
      <c r="R44" s="20"/>
      <c r="S44" s="20"/>
      <c r="T44" s="20"/>
      <c r="U44" s="20"/>
      <c r="V44" s="20"/>
      <c r="W44" s="20"/>
      <c r="X44" s="20"/>
    </row>
    <row r="45" ht="21" customHeight="1" spans="1:24">
      <c r="A45" s="21" t="s">
        <v>44</v>
      </c>
      <c r="B45" s="19" t="s">
        <v>180</v>
      </c>
      <c r="C45" s="19" t="s">
        <v>181</v>
      </c>
      <c r="D45" s="19" t="s">
        <v>62</v>
      </c>
      <c r="E45" s="19" t="s">
        <v>63</v>
      </c>
      <c r="F45" s="19" t="s">
        <v>196</v>
      </c>
      <c r="G45" s="19" t="s">
        <v>197</v>
      </c>
      <c r="H45" s="20">
        <v>20000</v>
      </c>
      <c r="I45" s="20">
        <v>20000</v>
      </c>
      <c r="J45" s="20"/>
      <c r="K45" s="20"/>
      <c r="L45" s="20"/>
      <c r="M45" s="20">
        <v>20000</v>
      </c>
      <c r="N45" s="20"/>
      <c r="O45" s="20"/>
      <c r="P45" s="20"/>
      <c r="Q45" s="20"/>
      <c r="R45" s="20"/>
      <c r="S45" s="20"/>
      <c r="T45" s="20"/>
      <c r="U45" s="20"/>
      <c r="V45" s="20"/>
      <c r="W45" s="20"/>
      <c r="X45" s="20"/>
    </row>
    <row r="46" ht="21" customHeight="1" spans="1:24">
      <c r="A46" s="21" t="s">
        <v>44</v>
      </c>
      <c r="B46" s="19" t="s">
        <v>180</v>
      </c>
      <c r="C46" s="19" t="s">
        <v>181</v>
      </c>
      <c r="D46" s="19" t="s">
        <v>62</v>
      </c>
      <c r="E46" s="19" t="s">
        <v>63</v>
      </c>
      <c r="F46" s="19" t="s">
        <v>196</v>
      </c>
      <c r="G46" s="19" t="s">
        <v>197</v>
      </c>
      <c r="H46" s="20">
        <v>30000</v>
      </c>
      <c r="I46" s="20">
        <v>30000</v>
      </c>
      <c r="J46" s="20"/>
      <c r="K46" s="20"/>
      <c r="L46" s="20"/>
      <c r="M46" s="20">
        <v>30000</v>
      </c>
      <c r="N46" s="20"/>
      <c r="O46" s="20"/>
      <c r="P46" s="20"/>
      <c r="Q46" s="20"/>
      <c r="R46" s="20"/>
      <c r="S46" s="20"/>
      <c r="T46" s="20"/>
      <c r="U46" s="20"/>
      <c r="V46" s="20"/>
      <c r="W46" s="20"/>
      <c r="X46" s="20"/>
    </row>
    <row r="47" ht="21" customHeight="1" spans="1:24">
      <c r="A47" s="21" t="s">
        <v>44</v>
      </c>
      <c r="B47" s="19" t="s">
        <v>180</v>
      </c>
      <c r="C47" s="19" t="s">
        <v>181</v>
      </c>
      <c r="D47" s="19" t="s">
        <v>62</v>
      </c>
      <c r="E47" s="19" t="s">
        <v>63</v>
      </c>
      <c r="F47" s="19" t="s">
        <v>198</v>
      </c>
      <c r="G47" s="19" t="s">
        <v>199</v>
      </c>
      <c r="H47" s="20">
        <v>8000</v>
      </c>
      <c r="I47" s="20">
        <v>8000</v>
      </c>
      <c r="J47" s="20"/>
      <c r="K47" s="20"/>
      <c r="L47" s="20"/>
      <c r="M47" s="20">
        <v>8000</v>
      </c>
      <c r="N47" s="20"/>
      <c r="O47" s="20"/>
      <c r="P47" s="20"/>
      <c r="Q47" s="20"/>
      <c r="R47" s="20"/>
      <c r="S47" s="20"/>
      <c r="T47" s="20"/>
      <c r="U47" s="20"/>
      <c r="V47" s="20"/>
      <c r="W47" s="20"/>
      <c r="X47" s="20"/>
    </row>
    <row r="48" ht="21" customHeight="1" spans="1:24">
      <c r="A48" s="21" t="s">
        <v>44</v>
      </c>
      <c r="B48" s="19" t="s">
        <v>180</v>
      </c>
      <c r="C48" s="19" t="s">
        <v>181</v>
      </c>
      <c r="D48" s="19" t="s">
        <v>62</v>
      </c>
      <c r="E48" s="19" t="s">
        <v>63</v>
      </c>
      <c r="F48" s="19" t="s">
        <v>200</v>
      </c>
      <c r="G48" s="19" t="s">
        <v>201</v>
      </c>
      <c r="H48" s="20">
        <v>13500</v>
      </c>
      <c r="I48" s="20">
        <v>13500</v>
      </c>
      <c r="J48" s="20"/>
      <c r="K48" s="20"/>
      <c r="L48" s="20"/>
      <c r="M48" s="20">
        <v>13500</v>
      </c>
      <c r="N48" s="20"/>
      <c r="O48" s="20"/>
      <c r="P48" s="20"/>
      <c r="Q48" s="20"/>
      <c r="R48" s="20"/>
      <c r="S48" s="20"/>
      <c r="T48" s="20"/>
      <c r="U48" s="20"/>
      <c r="V48" s="20"/>
      <c r="W48" s="20"/>
      <c r="X48" s="20"/>
    </row>
    <row r="49" ht="21" customHeight="1" spans="1:24">
      <c r="A49" s="21" t="s">
        <v>44</v>
      </c>
      <c r="B49" s="19" t="s">
        <v>180</v>
      </c>
      <c r="C49" s="19" t="s">
        <v>181</v>
      </c>
      <c r="D49" s="19" t="s">
        <v>66</v>
      </c>
      <c r="E49" s="19" t="s">
        <v>67</v>
      </c>
      <c r="F49" s="19" t="s">
        <v>202</v>
      </c>
      <c r="G49" s="19" t="s">
        <v>203</v>
      </c>
      <c r="H49" s="20">
        <v>5000</v>
      </c>
      <c r="I49" s="20">
        <v>5000</v>
      </c>
      <c r="J49" s="20"/>
      <c r="K49" s="20"/>
      <c r="L49" s="20"/>
      <c r="M49" s="20">
        <v>5000</v>
      </c>
      <c r="N49" s="20"/>
      <c r="O49" s="20"/>
      <c r="P49" s="20"/>
      <c r="Q49" s="20"/>
      <c r="R49" s="20"/>
      <c r="S49" s="20"/>
      <c r="T49" s="20"/>
      <c r="U49" s="20"/>
      <c r="V49" s="20"/>
      <c r="W49" s="20"/>
      <c r="X49" s="20"/>
    </row>
    <row r="50" ht="21" customHeight="1" spans="1:24">
      <c r="A50" s="21" t="s">
        <v>44</v>
      </c>
      <c r="B50" s="19" t="s">
        <v>180</v>
      </c>
      <c r="C50" s="19" t="s">
        <v>181</v>
      </c>
      <c r="D50" s="19" t="s">
        <v>66</v>
      </c>
      <c r="E50" s="19" t="s">
        <v>67</v>
      </c>
      <c r="F50" s="19" t="s">
        <v>204</v>
      </c>
      <c r="G50" s="19" t="s">
        <v>205</v>
      </c>
      <c r="H50" s="20">
        <v>5000</v>
      </c>
      <c r="I50" s="20">
        <v>5000</v>
      </c>
      <c r="J50" s="20"/>
      <c r="K50" s="20"/>
      <c r="L50" s="20"/>
      <c r="M50" s="20">
        <v>5000</v>
      </c>
      <c r="N50" s="20"/>
      <c r="O50" s="20"/>
      <c r="P50" s="20"/>
      <c r="Q50" s="20"/>
      <c r="R50" s="20"/>
      <c r="S50" s="20"/>
      <c r="T50" s="20"/>
      <c r="U50" s="20"/>
      <c r="V50" s="20"/>
      <c r="W50" s="20"/>
      <c r="X50" s="20"/>
    </row>
    <row r="51" ht="21" customHeight="1" spans="1:24">
      <c r="A51" s="21" t="s">
        <v>44</v>
      </c>
      <c r="B51" s="19" t="s">
        <v>180</v>
      </c>
      <c r="C51" s="19" t="s">
        <v>181</v>
      </c>
      <c r="D51" s="19" t="s">
        <v>66</v>
      </c>
      <c r="E51" s="19" t="s">
        <v>67</v>
      </c>
      <c r="F51" s="19" t="s">
        <v>172</v>
      </c>
      <c r="G51" s="19" t="s">
        <v>173</v>
      </c>
      <c r="H51" s="20">
        <v>42020</v>
      </c>
      <c r="I51" s="20">
        <v>42020</v>
      </c>
      <c r="J51" s="20"/>
      <c r="K51" s="20"/>
      <c r="L51" s="20"/>
      <c r="M51" s="20">
        <v>42020</v>
      </c>
      <c r="N51" s="20"/>
      <c r="O51" s="20"/>
      <c r="P51" s="20"/>
      <c r="Q51" s="20"/>
      <c r="R51" s="20"/>
      <c r="S51" s="20"/>
      <c r="T51" s="20"/>
      <c r="U51" s="20"/>
      <c r="V51" s="20"/>
      <c r="W51" s="20"/>
      <c r="X51" s="20"/>
    </row>
    <row r="52" ht="21" customHeight="1" spans="1:24">
      <c r="A52" s="21" t="s">
        <v>44</v>
      </c>
      <c r="B52" s="19" t="s">
        <v>180</v>
      </c>
      <c r="C52" s="19" t="s">
        <v>181</v>
      </c>
      <c r="D52" s="19" t="s">
        <v>72</v>
      </c>
      <c r="E52" s="19" t="s">
        <v>73</v>
      </c>
      <c r="F52" s="19" t="s">
        <v>196</v>
      </c>
      <c r="G52" s="19" t="s">
        <v>197</v>
      </c>
      <c r="H52" s="20">
        <v>6000</v>
      </c>
      <c r="I52" s="20">
        <v>6000</v>
      </c>
      <c r="J52" s="20"/>
      <c r="K52" s="20"/>
      <c r="L52" s="20"/>
      <c r="M52" s="20">
        <v>6000</v>
      </c>
      <c r="N52" s="20"/>
      <c r="O52" s="20"/>
      <c r="P52" s="20"/>
      <c r="Q52" s="20"/>
      <c r="R52" s="20"/>
      <c r="S52" s="20"/>
      <c r="T52" s="20"/>
      <c r="U52" s="20"/>
      <c r="V52" s="20"/>
      <c r="W52" s="20"/>
      <c r="X52" s="20"/>
    </row>
    <row r="53" ht="21" customHeight="1" spans="1:24">
      <c r="A53" s="21" t="s">
        <v>44</v>
      </c>
      <c r="B53" s="19" t="s">
        <v>206</v>
      </c>
      <c r="C53" s="19" t="s">
        <v>207</v>
      </c>
      <c r="D53" s="19" t="s">
        <v>62</v>
      </c>
      <c r="E53" s="19" t="s">
        <v>63</v>
      </c>
      <c r="F53" s="19" t="s">
        <v>208</v>
      </c>
      <c r="G53" s="19" t="s">
        <v>209</v>
      </c>
      <c r="H53" s="20">
        <v>50000</v>
      </c>
      <c r="I53" s="20">
        <v>50000</v>
      </c>
      <c r="J53" s="20"/>
      <c r="K53" s="20"/>
      <c r="L53" s="20"/>
      <c r="M53" s="20">
        <v>50000</v>
      </c>
      <c r="N53" s="20"/>
      <c r="O53" s="20"/>
      <c r="P53" s="20"/>
      <c r="Q53" s="20"/>
      <c r="R53" s="20"/>
      <c r="S53" s="20"/>
      <c r="T53" s="20"/>
      <c r="U53" s="20"/>
      <c r="V53" s="20"/>
      <c r="W53" s="20"/>
      <c r="X53" s="20"/>
    </row>
    <row r="54" ht="21" customHeight="1" spans="1:24">
      <c r="A54" s="21" t="s">
        <v>44</v>
      </c>
      <c r="B54" s="19" t="s">
        <v>210</v>
      </c>
      <c r="C54" s="19" t="s">
        <v>120</v>
      </c>
      <c r="D54" s="19" t="s">
        <v>62</v>
      </c>
      <c r="E54" s="19" t="s">
        <v>63</v>
      </c>
      <c r="F54" s="19" t="s">
        <v>211</v>
      </c>
      <c r="G54" s="19" t="s">
        <v>120</v>
      </c>
      <c r="H54" s="20">
        <v>20000</v>
      </c>
      <c r="I54" s="20">
        <v>20000</v>
      </c>
      <c r="J54" s="20"/>
      <c r="K54" s="20"/>
      <c r="L54" s="20"/>
      <c r="M54" s="20">
        <v>20000</v>
      </c>
      <c r="N54" s="20"/>
      <c r="O54" s="20"/>
      <c r="P54" s="20"/>
      <c r="Q54" s="20"/>
      <c r="R54" s="20"/>
      <c r="S54" s="20"/>
      <c r="T54" s="20"/>
      <c r="U54" s="20"/>
      <c r="V54" s="20"/>
      <c r="W54" s="20"/>
      <c r="X54" s="20"/>
    </row>
    <row r="55" ht="21" customHeight="1" spans="1:24">
      <c r="A55" s="21" t="s">
        <v>44</v>
      </c>
      <c r="B55" s="19" t="s">
        <v>212</v>
      </c>
      <c r="C55" s="19" t="s">
        <v>213</v>
      </c>
      <c r="D55" s="19" t="s">
        <v>62</v>
      </c>
      <c r="E55" s="19" t="s">
        <v>63</v>
      </c>
      <c r="F55" s="19" t="s">
        <v>214</v>
      </c>
      <c r="G55" s="19" t="s">
        <v>215</v>
      </c>
      <c r="H55" s="20">
        <v>16000</v>
      </c>
      <c r="I55" s="20">
        <v>16000</v>
      </c>
      <c r="J55" s="20"/>
      <c r="K55" s="20"/>
      <c r="L55" s="20"/>
      <c r="M55" s="20">
        <v>16000</v>
      </c>
      <c r="N55" s="20"/>
      <c r="O55" s="20"/>
      <c r="P55" s="20"/>
      <c r="Q55" s="20"/>
      <c r="R55" s="20"/>
      <c r="S55" s="20"/>
      <c r="T55" s="20"/>
      <c r="U55" s="20"/>
      <c r="V55" s="20"/>
      <c r="W55" s="20"/>
      <c r="X55" s="20"/>
    </row>
    <row r="56" ht="21" customHeight="1" spans="1:24">
      <c r="A56" s="21" t="s">
        <v>44</v>
      </c>
      <c r="B56" s="19" t="s">
        <v>216</v>
      </c>
      <c r="C56" s="19" t="s">
        <v>217</v>
      </c>
      <c r="D56" s="19" t="s">
        <v>62</v>
      </c>
      <c r="E56" s="19" t="s">
        <v>63</v>
      </c>
      <c r="F56" s="19" t="s">
        <v>218</v>
      </c>
      <c r="G56" s="19" t="s">
        <v>219</v>
      </c>
      <c r="H56" s="20">
        <v>16000</v>
      </c>
      <c r="I56" s="20">
        <v>16000</v>
      </c>
      <c r="J56" s="20"/>
      <c r="K56" s="20"/>
      <c r="L56" s="20"/>
      <c r="M56" s="20">
        <v>16000</v>
      </c>
      <c r="N56" s="20"/>
      <c r="O56" s="20"/>
      <c r="P56" s="20"/>
      <c r="Q56" s="20"/>
      <c r="R56" s="20"/>
      <c r="S56" s="20"/>
      <c r="T56" s="20"/>
      <c r="U56" s="20"/>
      <c r="V56" s="20"/>
      <c r="W56" s="20"/>
      <c r="X56" s="20"/>
    </row>
    <row r="57" ht="21" customHeight="1" spans="1:24">
      <c r="A57" s="21" t="s">
        <v>44</v>
      </c>
      <c r="B57" s="19" t="s">
        <v>220</v>
      </c>
      <c r="C57" s="19" t="s">
        <v>221</v>
      </c>
      <c r="D57" s="19" t="s">
        <v>66</v>
      </c>
      <c r="E57" s="19" t="s">
        <v>67</v>
      </c>
      <c r="F57" s="19" t="s">
        <v>222</v>
      </c>
      <c r="G57" s="19" t="s">
        <v>223</v>
      </c>
      <c r="H57" s="20">
        <v>32000</v>
      </c>
      <c r="I57" s="20">
        <v>32000</v>
      </c>
      <c r="J57" s="20"/>
      <c r="K57" s="20"/>
      <c r="L57" s="20"/>
      <c r="M57" s="20">
        <v>32000</v>
      </c>
      <c r="N57" s="20"/>
      <c r="O57" s="20"/>
      <c r="P57" s="20"/>
      <c r="Q57" s="20"/>
      <c r="R57" s="20"/>
      <c r="S57" s="20"/>
      <c r="T57" s="20"/>
      <c r="U57" s="20"/>
      <c r="V57" s="20"/>
      <c r="W57" s="20"/>
      <c r="X57" s="20"/>
    </row>
    <row r="58" ht="21" customHeight="1" spans="1:24">
      <c r="A58" s="21" t="s">
        <v>44</v>
      </c>
      <c r="B58" s="19" t="s">
        <v>224</v>
      </c>
      <c r="C58" s="19" t="s">
        <v>225</v>
      </c>
      <c r="D58" s="19" t="s">
        <v>62</v>
      </c>
      <c r="E58" s="19" t="s">
        <v>63</v>
      </c>
      <c r="F58" s="19" t="s">
        <v>202</v>
      </c>
      <c r="G58" s="19" t="s">
        <v>203</v>
      </c>
      <c r="H58" s="20">
        <v>42720</v>
      </c>
      <c r="I58" s="20">
        <v>42720</v>
      </c>
      <c r="J58" s="20"/>
      <c r="K58" s="20"/>
      <c r="L58" s="20"/>
      <c r="M58" s="20">
        <v>42720</v>
      </c>
      <c r="N58" s="20"/>
      <c r="O58" s="20"/>
      <c r="P58" s="20"/>
      <c r="Q58" s="20"/>
      <c r="R58" s="20"/>
      <c r="S58" s="20"/>
      <c r="T58" s="20"/>
      <c r="U58" s="20"/>
      <c r="V58" s="20"/>
      <c r="W58" s="20"/>
      <c r="X58" s="20"/>
    </row>
    <row r="59" ht="21" customHeight="1" spans="1:24">
      <c r="A59" s="21" t="s">
        <v>44</v>
      </c>
      <c r="B59" s="19" t="s">
        <v>226</v>
      </c>
      <c r="C59" s="19" t="s">
        <v>227</v>
      </c>
      <c r="D59" s="19" t="s">
        <v>62</v>
      </c>
      <c r="E59" s="19" t="s">
        <v>63</v>
      </c>
      <c r="F59" s="19" t="s">
        <v>218</v>
      </c>
      <c r="G59" s="19" t="s">
        <v>219</v>
      </c>
      <c r="H59" s="20">
        <v>225724.32</v>
      </c>
      <c r="I59" s="20">
        <v>225724.32</v>
      </c>
      <c r="J59" s="20"/>
      <c r="K59" s="20"/>
      <c r="L59" s="20"/>
      <c r="M59" s="20">
        <v>225724.32</v>
      </c>
      <c r="N59" s="20"/>
      <c r="O59" s="20"/>
      <c r="P59" s="20"/>
      <c r="Q59" s="20"/>
      <c r="R59" s="20"/>
      <c r="S59" s="20"/>
      <c r="T59" s="20"/>
      <c r="U59" s="20"/>
      <c r="V59" s="20"/>
      <c r="W59" s="20"/>
      <c r="X59" s="20"/>
    </row>
    <row r="60" ht="21" customHeight="1" spans="1:24">
      <c r="A60" s="23" t="s">
        <v>94</v>
      </c>
      <c r="B60" s="24"/>
      <c r="C60" s="24"/>
      <c r="D60" s="24"/>
      <c r="E60" s="24"/>
      <c r="F60" s="24"/>
      <c r="G60" s="25"/>
      <c r="H60" s="20">
        <v>9959766.12</v>
      </c>
      <c r="I60" s="20">
        <v>9959766.12</v>
      </c>
      <c r="J60" s="20"/>
      <c r="K60" s="20"/>
      <c r="L60" s="20"/>
      <c r="M60" s="20">
        <v>9959766.12</v>
      </c>
      <c r="N60" s="20"/>
      <c r="O60" s="20"/>
      <c r="P60" s="20"/>
      <c r="Q60" s="20"/>
      <c r="R60" s="20"/>
      <c r="S60" s="20"/>
      <c r="T60" s="20"/>
      <c r="U60" s="20"/>
      <c r="V60" s="20"/>
      <c r="W60" s="20"/>
      <c r="X60" s="20"/>
    </row>
  </sheetData>
  <mergeCells count="30">
    <mergeCell ref="A2:X2"/>
    <mergeCell ref="A3:G3"/>
    <mergeCell ref="H4:X4"/>
    <mergeCell ref="I5:N5"/>
    <mergeCell ref="O5:Q5"/>
    <mergeCell ref="S5:X5"/>
    <mergeCell ref="I6:J6"/>
    <mergeCell ref="A60:G6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3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3"/>
  <sheetViews>
    <sheetView showZeros="0" view="pageBreakPreview" zoomScaleNormal="100" topLeftCell="A41" workbookViewId="0">
      <selection activeCell="K29" sqref="K29"/>
    </sheetView>
  </sheetViews>
  <sheetFormatPr defaultColWidth="10.6555555555556" defaultRowHeight="14.25" customHeight="1"/>
  <cols>
    <col min="1" max="1" width="16.9777777777778" customWidth="1"/>
    <col min="2" max="2" width="23.8222222222222" customWidth="1"/>
    <col min="3" max="3" width="40.3333333333333" customWidth="1"/>
    <col min="4" max="4" width="44.3333333333333" customWidth="1"/>
    <col min="5" max="5" width="13" customWidth="1"/>
    <col min="6" max="6" width="20.6555555555556" customWidth="1"/>
    <col min="7" max="7" width="11.5" customWidth="1"/>
    <col min="8" max="8" width="28.8333333333333" customWidth="1"/>
    <col min="9" max="21" width="22.3333333333333" customWidth="1"/>
    <col min="22" max="23" width="22.5" customWidth="1"/>
  </cols>
  <sheetData>
    <row r="1" ht="13.5" customHeight="1" spans="2:23">
      <c r="B1" s="123"/>
      <c r="E1" s="1"/>
      <c r="F1" s="1"/>
      <c r="G1" s="1"/>
      <c r="H1" s="1"/>
      <c r="I1" s="2"/>
      <c r="J1" s="2"/>
      <c r="K1" s="2"/>
      <c r="L1" s="2"/>
      <c r="M1" s="2"/>
      <c r="N1" s="2"/>
      <c r="O1" s="2"/>
      <c r="P1" s="2"/>
      <c r="Q1" s="2"/>
      <c r="U1" s="123"/>
      <c r="W1" s="32" t="s">
        <v>228</v>
      </c>
    </row>
    <row r="2" ht="41.25" customHeight="1" spans="1:23">
      <c r="A2" s="4" t="str">
        <f>"2025"&amp;"年部门项目支出预算表"</f>
        <v>2025年部门项目支出预算表</v>
      </c>
      <c r="B2" s="4"/>
      <c r="C2" s="4"/>
      <c r="D2" s="4"/>
      <c r="E2" s="4"/>
      <c r="F2" s="4"/>
      <c r="G2" s="4"/>
      <c r="H2" s="4"/>
      <c r="I2" s="4"/>
      <c r="J2" s="4"/>
      <c r="K2" s="4"/>
      <c r="L2" s="4"/>
      <c r="M2" s="4"/>
      <c r="N2" s="4"/>
      <c r="O2" s="4"/>
      <c r="P2" s="4"/>
      <c r="Q2" s="4"/>
      <c r="R2" s="4"/>
      <c r="S2" s="4"/>
      <c r="T2" s="4"/>
      <c r="U2" s="4"/>
      <c r="V2" s="4"/>
      <c r="W2" s="4"/>
    </row>
    <row r="3" ht="19.5" customHeight="1" spans="1:23">
      <c r="A3" s="5" t="str">
        <f>"单位名称："&amp;"中国共产党西双版纳傣族自治州委员会组织部"</f>
        <v>单位名称：中国共产党西双版纳傣族自治州委员会组织部</v>
      </c>
      <c r="B3" s="5"/>
      <c r="C3" s="5"/>
      <c r="D3" s="5"/>
      <c r="E3" s="5"/>
      <c r="F3" s="5"/>
      <c r="G3" s="5"/>
      <c r="H3" s="5"/>
      <c r="I3" s="131"/>
      <c r="J3" s="131"/>
      <c r="K3" s="131"/>
      <c r="L3" s="131"/>
      <c r="M3" s="131"/>
      <c r="N3" s="131"/>
      <c r="O3" s="131"/>
      <c r="P3" s="131"/>
      <c r="Q3" s="131"/>
      <c r="R3" s="50"/>
      <c r="S3" s="50"/>
      <c r="T3" s="50"/>
      <c r="U3" s="143"/>
      <c r="V3" s="50"/>
      <c r="W3" s="106" t="s">
        <v>116</v>
      </c>
    </row>
    <row r="4" ht="21.75" customHeight="1" spans="1:23">
      <c r="A4" s="124" t="s">
        <v>229</v>
      </c>
      <c r="B4" s="125" t="s">
        <v>125</v>
      </c>
      <c r="C4" s="124" t="s">
        <v>126</v>
      </c>
      <c r="D4" s="124" t="s">
        <v>230</v>
      </c>
      <c r="E4" s="125" t="s">
        <v>127</v>
      </c>
      <c r="F4" s="125" t="s">
        <v>128</v>
      </c>
      <c r="G4" s="125" t="s">
        <v>231</v>
      </c>
      <c r="H4" s="125" t="s">
        <v>232</v>
      </c>
      <c r="I4" s="132" t="s">
        <v>29</v>
      </c>
      <c r="J4" s="133" t="s">
        <v>233</v>
      </c>
      <c r="K4" s="134"/>
      <c r="L4" s="134"/>
      <c r="M4" s="135"/>
      <c r="N4" s="133" t="s">
        <v>133</v>
      </c>
      <c r="O4" s="134"/>
      <c r="P4" s="135"/>
      <c r="Q4" s="125" t="s">
        <v>35</v>
      </c>
      <c r="R4" s="133" t="s">
        <v>52</v>
      </c>
      <c r="S4" s="134"/>
      <c r="T4" s="134"/>
      <c r="U4" s="134"/>
      <c r="V4" s="134"/>
      <c r="W4" s="135"/>
    </row>
    <row r="5" ht="21.75" customHeight="1" spans="1:23">
      <c r="A5" s="126"/>
      <c r="B5" s="127"/>
      <c r="C5" s="126"/>
      <c r="D5" s="126"/>
      <c r="E5" s="127"/>
      <c r="F5" s="127"/>
      <c r="G5" s="127"/>
      <c r="H5" s="127"/>
      <c r="I5" s="136"/>
      <c r="J5" s="137" t="s">
        <v>32</v>
      </c>
      <c r="K5" s="138"/>
      <c r="L5" s="125" t="s">
        <v>33</v>
      </c>
      <c r="M5" s="125" t="s">
        <v>34</v>
      </c>
      <c r="N5" s="125" t="s">
        <v>32</v>
      </c>
      <c r="O5" s="125" t="s">
        <v>33</v>
      </c>
      <c r="P5" s="125" t="s">
        <v>34</v>
      </c>
      <c r="Q5" s="127"/>
      <c r="R5" s="125" t="s">
        <v>31</v>
      </c>
      <c r="S5" s="124" t="s">
        <v>38</v>
      </c>
      <c r="T5" s="124" t="s">
        <v>140</v>
      </c>
      <c r="U5" s="124" t="s">
        <v>40</v>
      </c>
      <c r="V5" s="124" t="s">
        <v>41</v>
      </c>
      <c r="W5" s="124" t="s">
        <v>42</v>
      </c>
    </row>
    <row r="6" ht="21" customHeight="1" spans="1:23">
      <c r="A6" s="126"/>
      <c r="B6" s="127"/>
      <c r="C6" s="126"/>
      <c r="D6" s="126"/>
      <c r="E6" s="127"/>
      <c r="F6" s="127"/>
      <c r="G6" s="127"/>
      <c r="H6" s="127"/>
      <c r="I6" s="136"/>
      <c r="J6" s="139" t="s">
        <v>31</v>
      </c>
      <c r="K6" s="140"/>
      <c r="L6" s="127"/>
      <c r="M6" s="127"/>
      <c r="N6" s="127"/>
      <c r="O6" s="127"/>
      <c r="P6" s="127"/>
      <c r="Q6" s="127"/>
      <c r="R6" s="127"/>
      <c r="S6" s="126"/>
      <c r="T6" s="126"/>
      <c r="U6" s="126"/>
      <c r="V6" s="126"/>
      <c r="W6" s="126"/>
    </row>
    <row r="7" ht="39.75" customHeight="1" spans="1:23">
      <c r="A7" s="128"/>
      <c r="B7" s="129"/>
      <c r="C7" s="128"/>
      <c r="D7" s="128"/>
      <c r="E7" s="129"/>
      <c r="F7" s="129"/>
      <c r="G7" s="129"/>
      <c r="H7" s="129"/>
      <c r="I7" s="141"/>
      <c r="J7" s="142" t="s">
        <v>31</v>
      </c>
      <c r="K7" s="142" t="s">
        <v>234</v>
      </c>
      <c r="L7" s="129"/>
      <c r="M7" s="129"/>
      <c r="N7" s="129"/>
      <c r="O7" s="129"/>
      <c r="P7" s="129"/>
      <c r="Q7" s="129"/>
      <c r="R7" s="129"/>
      <c r="S7" s="128"/>
      <c r="T7" s="128"/>
      <c r="U7" s="128"/>
      <c r="V7" s="128"/>
      <c r="W7" s="128"/>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75" customHeight="1" spans="1:23">
      <c r="A9" s="19"/>
      <c r="B9" s="19"/>
      <c r="C9" s="19" t="s">
        <v>235</v>
      </c>
      <c r="D9" s="19"/>
      <c r="E9" s="19"/>
      <c r="F9" s="19"/>
      <c r="G9" s="19"/>
      <c r="H9" s="19"/>
      <c r="I9" s="20">
        <v>21000</v>
      </c>
      <c r="J9" s="20"/>
      <c r="K9" s="20"/>
      <c r="L9" s="20"/>
      <c r="M9" s="20"/>
      <c r="N9" s="20">
        <v>21000</v>
      </c>
      <c r="O9" s="20"/>
      <c r="P9" s="20"/>
      <c r="Q9" s="20"/>
      <c r="R9" s="20"/>
      <c r="S9" s="20"/>
      <c r="T9" s="20"/>
      <c r="U9" s="20"/>
      <c r="V9" s="20"/>
      <c r="W9" s="20"/>
    </row>
    <row r="10" ht="21.75" customHeight="1" spans="1:23">
      <c r="A10" s="19" t="s">
        <v>236</v>
      </c>
      <c r="B10" s="19" t="s">
        <v>237</v>
      </c>
      <c r="C10" s="19" t="s">
        <v>235</v>
      </c>
      <c r="D10" s="19" t="s">
        <v>44</v>
      </c>
      <c r="E10" s="19" t="s">
        <v>64</v>
      </c>
      <c r="F10" s="19" t="s">
        <v>65</v>
      </c>
      <c r="G10" s="19" t="s">
        <v>222</v>
      </c>
      <c r="H10" s="19" t="s">
        <v>223</v>
      </c>
      <c r="I10" s="20">
        <v>21000</v>
      </c>
      <c r="J10" s="20"/>
      <c r="K10" s="20"/>
      <c r="L10" s="20"/>
      <c r="M10" s="20"/>
      <c r="N10" s="20">
        <v>21000</v>
      </c>
      <c r="O10" s="20"/>
      <c r="P10" s="20"/>
      <c r="Q10" s="20"/>
      <c r="R10" s="20"/>
      <c r="S10" s="20"/>
      <c r="T10" s="20"/>
      <c r="U10" s="20"/>
      <c r="V10" s="20"/>
      <c r="W10" s="20"/>
    </row>
    <row r="11" ht="21.75" customHeight="1" spans="1:23">
      <c r="A11" s="19"/>
      <c r="B11" s="19"/>
      <c r="C11" s="19" t="s">
        <v>238</v>
      </c>
      <c r="D11" s="19"/>
      <c r="E11" s="19"/>
      <c r="F11" s="19"/>
      <c r="G11" s="19"/>
      <c r="H11" s="19"/>
      <c r="I11" s="20">
        <v>770000</v>
      </c>
      <c r="J11" s="20">
        <v>770000</v>
      </c>
      <c r="K11" s="20">
        <v>770000</v>
      </c>
      <c r="L11" s="20"/>
      <c r="M11" s="20"/>
      <c r="N11" s="20"/>
      <c r="O11" s="20"/>
      <c r="P11" s="20"/>
      <c r="Q11" s="20"/>
      <c r="R11" s="20"/>
      <c r="S11" s="20"/>
      <c r="T11" s="20"/>
      <c r="U11" s="20"/>
      <c r="V11" s="20"/>
      <c r="W11" s="20"/>
    </row>
    <row r="12" ht="21.75" customHeight="1" spans="1:23">
      <c r="A12" s="19" t="s">
        <v>236</v>
      </c>
      <c r="B12" s="19" t="s">
        <v>239</v>
      </c>
      <c r="C12" s="19" t="s">
        <v>238</v>
      </c>
      <c r="D12" s="19" t="s">
        <v>44</v>
      </c>
      <c r="E12" s="19" t="s">
        <v>64</v>
      </c>
      <c r="F12" s="19" t="s">
        <v>65</v>
      </c>
      <c r="G12" s="19" t="s">
        <v>184</v>
      </c>
      <c r="H12" s="19" t="s">
        <v>185</v>
      </c>
      <c r="I12" s="20">
        <v>30000</v>
      </c>
      <c r="J12" s="20">
        <v>30000</v>
      </c>
      <c r="K12" s="20">
        <v>30000</v>
      </c>
      <c r="L12" s="20"/>
      <c r="M12" s="20"/>
      <c r="N12" s="20"/>
      <c r="O12" s="20"/>
      <c r="P12" s="20"/>
      <c r="Q12" s="20"/>
      <c r="R12" s="20"/>
      <c r="S12" s="20"/>
      <c r="T12" s="20"/>
      <c r="U12" s="20"/>
      <c r="V12" s="20"/>
      <c r="W12" s="20"/>
    </row>
    <row r="13" ht="21.75" customHeight="1" spans="1:23">
      <c r="A13" s="19" t="s">
        <v>236</v>
      </c>
      <c r="B13" s="19" t="s">
        <v>239</v>
      </c>
      <c r="C13" s="19" t="s">
        <v>238</v>
      </c>
      <c r="D13" s="19" t="s">
        <v>44</v>
      </c>
      <c r="E13" s="19" t="s">
        <v>64</v>
      </c>
      <c r="F13" s="19" t="s">
        <v>65</v>
      </c>
      <c r="G13" s="19" t="s">
        <v>188</v>
      </c>
      <c r="H13" s="19" t="s">
        <v>189</v>
      </c>
      <c r="I13" s="20">
        <v>31600</v>
      </c>
      <c r="J13" s="20">
        <v>31600</v>
      </c>
      <c r="K13" s="20">
        <v>31600</v>
      </c>
      <c r="L13" s="20"/>
      <c r="M13" s="20"/>
      <c r="N13" s="20"/>
      <c r="O13" s="20"/>
      <c r="P13" s="20"/>
      <c r="Q13" s="20"/>
      <c r="R13" s="20"/>
      <c r="S13" s="20"/>
      <c r="T13" s="20"/>
      <c r="U13" s="20"/>
      <c r="V13" s="20"/>
      <c r="W13" s="20"/>
    </row>
    <row r="14" ht="21.75" customHeight="1" spans="1:23">
      <c r="A14" s="19" t="s">
        <v>236</v>
      </c>
      <c r="B14" s="19" t="s">
        <v>239</v>
      </c>
      <c r="C14" s="19" t="s">
        <v>238</v>
      </c>
      <c r="D14" s="19" t="s">
        <v>44</v>
      </c>
      <c r="E14" s="19" t="s">
        <v>64</v>
      </c>
      <c r="F14" s="19" t="s">
        <v>65</v>
      </c>
      <c r="G14" s="19" t="s">
        <v>202</v>
      </c>
      <c r="H14" s="19" t="s">
        <v>203</v>
      </c>
      <c r="I14" s="20">
        <v>20000</v>
      </c>
      <c r="J14" s="20">
        <v>20000</v>
      </c>
      <c r="K14" s="20">
        <v>20000</v>
      </c>
      <c r="L14" s="20"/>
      <c r="M14" s="20"/>
      <c r="N14" s="20"/>
      <c r="O14" s="20"/>
      <c r="P14" s="20"/>
      <c r="Q14" s="20"/>
      <c r="R14" s="20"/>
      <c r="S14" s="20"/>
      <c r="T14" s="20"/>
      <c r="U14" s="20"/>
      <c r="V14" s="20"/>
      <c r="W14" s="20"/>
    </row>
    <row r="15" ht="21.75" customHeight="1" spans="1:23">
      <c r="A15" s="19" t="s">
        <v>236</v>
      </c>
      <c r="B15" s="19" t="s">
        <v>239</v>
      </c>
      <c r="C15" s="19" t="s">
        <v>238</v>
      </c>
      <c r="D15" s="19" t="s">
        <v>44</v>
      </c>
      <c r="E15" s="19" t="s">
        <v>64</v>
      </c>
      <c r="F15" s="19" t="s">
        <v>65</v>
      </c>
      <c r="G15" s="19" t="s">
        <v>202</v>
      </c>
      <c r="H15" s="19" t="s">
        <v>203</v>
      </c>
      <c r="I15" s="20">
        <v>14800</v>
      </c>
      <c r="J15" s="20">
        <v>14800</v>
      </c>
      <c r="K15" s="20">
        <v>14800</v>
      </c>
      <c r="L15" s="20"/>
      <c r="M15" s="20"/>
      <c r="N15" s="20"/>
      <c r="O15" s="20"/>
      <c r="P15" s="20"/>
      <c r="Q15" s="20"/>
      <c r="R15" s="20"/>
      <c r="S15" s="20"/>
      <c r="T15" s="20"/>
      <c r="U15" s="20"/>
      <c r="V15" s="20"/>
      <c r="W15" s="20"/>
    </row>
    <row r="16" ht="21.75" customHeight="1" spans="1:23">
      <c r="A16" s="19" t="s">
        <v>236</v>
      </c>
      <c r="B16" s="19" t="s">
        <v>239</v>
      </c>
      <c r="C16" s="19" t="s">
        <v>238</v>
      </c>
      <c r="D16" s="19" t="s">
        <v>44</v>
      </c>
      <c r="E16" s="19" t="s">
        <v>64</v>
      </c>
      <c r="F16" s="19" t="s">
        <v>65</v>
      </c>
      <c r="G16" s="19" t="s">
        <v>202</v>
      </c>
      <c r="H16" s="19" t="s">
        <v>203</v>
      </c>
      <c r="I16" s="20">
        <v>45000</v>
      </c>
      <c r="J16" s="20">
        <v>45000</v>
      </c>
      <c r="K16" s="20">
        <v>45000</v>
      </c>
      <c r="L16" s="20"/>
      <c r="M16" s="20"/>
      <c r="N16" s="20"/>
      <c r="O16" s="20"/>
      <c r="P16" s="20"/>
      <c r="Q16" s="20"/>
      <c r="R16" s="20"/>
      <c r="S16" s="20"/>
      <c r="T16" s="20"/>
      <c r="U16" s="20"/>
      <c r="V16" s="20"/>
      <c r="W16" s="20"/>
    </row>
    <row r="17" ht="21.75" customHeight="1" spans="1:23">
      <c r="A17" s="19" t="s">
        <v>236</v>
      </c>
      <c r="B17" s="19" t="s">
        <v>239</v>
      </c>
      <c r="C17" s="19" t="s">
        <v>238</v>
      </c>
      <c r="D17" s="19" t="s">
        <v>44</v>
      </c>
      <c r="E17" s="19" t="s">
        <v>64</v>
      </c>
      <c r="F17" s="19" t="s">
        <v>65</v>
      </c>
      <c r="G17" s="19" t="s">
        <v>204</v>
      </c>
      <c r="H17" s="19" t="s">
        <v>205</v>
      </c>
      <c r="I17" s="20">
        <v>13000</v>
      </c>
      <c r="J17" s="20">
        <v>13000</v>
      </c>
      <c r="K17" s="20">
        <v>13000</v>
      </c>
      <c r="L17" s="20"/>
      <c r="M17" s="20"/>
      <c r="N17" s="20"/>
      <c r="O17" s="20"/>
      <c r="P17" s="20"/>
      <c r="Q17" s="20"/>
      <c r="R17" s="20"/>
      <c r="S17" s="20"/>
      <c r="T17" s="20"/>
      <c r="U17" s="20"/>
      <c r="V17" s="20"/>
      <c r="W17" s="20"/>
    </row>
    <row r="18" ht="21.75" customHeight="1" spans="1:23">
      <c r="A18" s="19" t="s">
        <v>236</v>
      </c>
      <c r="B18" s="19" t="s">
        <v>239</v>
      </c>
      <c r="C18" s="19" t="s">
        <v>238</v>
      </c>
      <c r="D18" s="19" t="s">
        <v>44</v>
      </c>
      <c r="E18" s="19" t="s">
        <v>64</v>
      </c>
      <c r="F18" s="19" t="s">
        <v>65</v>
      </c>
      <c r="G18" s="19" t="s">
        <v>240</v>
      </c>
      <c r="H18" s="19" t="s">
        <v>241</v>
      </c>
      <c r="I18" s="20">
        <v>140000</v>
      </c>
      <c r="J18" s="20">
        <v>140000</v>
      </c>
      <c r="K18" s="20">
        <v>140000</v>
      </c>
      <c r="L18" s="20"/>
      <c r="M18" s="20"/>
      <c r="N18" s="20"/>
      <c r="O18" s="20"/>
      <c r="P18" s="20"/>
      <c r="Q18" s="20"/>
      <c r="R18" s="20"/>
      <c r="S18" s="20"/>
      <c r="T18" s="20"/>
      <c r="U18" s="20"/>
      <c r="V18" s="20"/>
      <c r="W18" s="20"/>
    </row>
    <row r="19" ht="21.75" customHeight="1" spans="1:23">
      <c r="A19" s="19" t="s">
        <v>236</v>
      </c>
      <c r="B19" s="19" t="s">
        <v>239</v>
      </c>
      <c r="C19" s="19" t="s">
        <v>238</v>
      </c>
      <c r="D19" s="19" t="s">
        <v>44</v>
      </c>
      <c r="E19" s="19" t="s">
        <v>64</v>
      </c>
      <c r="F19" s="19" t="s">
        <v>65</v>
      </c>
      <c r="G19" s="19" t="s">
        <v>240</v>
      </c>
      <c r="H19" s="19" t="s">
        <v>241</v>
      </c>
      <c r="I19" s="20">
        <v>20000</v>
      </c>
      <c r="J19" s="20">
        <v>20000</v>
      </c>
      <c r="K19" s="20">
        <v>20000</v>
      </c>
      <c r="L19" s="20"/>
      <c r="M19" s="20"/>
      <c r="N19" s="20"/>
      <c r="O19" s="20"/>
      <c r="P19" s="20"/>
      <c r="Q19" s="20"/>
      <c r="R19" s="20"/>
      <c r="S19" s="20"/>
      <c r="T19" s="20"/>
      <c r="U19" s="20"/>
      <c r="V19" s="20"/>
      <c r="W19" s="20"/>
    </row>
    <row r="20" ht="21.75" customHeight="1" spans="1:23">
      <c r="A20" s="19" t="s">
        <v>236</v>
      </c>
      <c r="B20" s="19" t="s">
        <v>239</v>
      </c>
      <c r="C20" s="19" t="s">
        <v>238</v>
      </c>
      <c r="D20" s="19" t="s">
        <v>44</v>
      </c>
      <c r="E20" s="19" t="s">
        <v>64</v>
      </c>
      <c r="F20" s="19" t="s">
        <v>65</v>
      </c>
      <c r="G20" s="19" t="s">
        <v>242</v>
      </c>
      <c r="H20" s="19" t="s">
        <v>243</v>
      </c>
      <c r="I20" s="20">
        <v>20000</v>
      </c>
      <c r="J20" s="20">
        <v>20000</v>
      </c>
      <c r="K20" s="20">
        <v>20000</v>
      </c>
      <c r="L20" s="20"/>
      <c r="M20" s="20"/>
      <c r="N20" s="20"/>
      <c r="O20" s="20"/>
      <c r="P20" s="20"/>
      <c r="Q20" s="20"/>
      <c r="R20" s="20"/>
      <c r="S20" s="20"/>
      <c r="T20" s="20"/>
      <c r="U20" s="20"/>
      <c r="V20" s="20"/>
      <c r="W20" s="20"/>
    </row>
    <row r="21" ht="21.75" customHeight="1" spans="1:23">
      <c r="A21" s="19" t="s">
        <v>236</v>
      </c>
      <c r="B21" s="19" t="s">
        <v>239</v>
      </c>
      <c r="C21" s="19" t="s">
        <v>238</v>
      </c>
      <c r="D21" s="19" t="s">
        <v>44</v>
      </c>
      <c r="E21" s="19" t="s">
        <v>64</v>
      </c>
      <c r="F21" s="19" t="s">
        <v>65</v>
      </c>
      <c r="G21" s="19" t="s">
        <v>172</v>
      </c>
      <c r="H21" s="19" t="s">
        <v>173</v>
      </c>
      <c r="I21" s="20">
        <v>20000</v>
      </c>
      <c r="J21" s="20">
        <v>20000</v>
      </c>
      <c r="K21" s="20">
        <v>20000</v>
      </c>
      <c r="L21" s="20"/>
      <c r="M21" s="20"/>
      <c r="N21" s="20"/>
      <c r="O21" s="20"/>
      <c r="P21" s="20"/>
      <c r="Q21" s="20"/>
      <c r="R21" s="20"/>
      <c r="S21" s="20"/>
      <c r="T21" s="20"/>
      <c r="U21" s="20"/>
      <c r="V21" s="20"/>
      <c r="W21" s="20"/>
    </row>
    <row r="22" ht="21.75" customHeight="1" spans="1:23">
      <c r="A22" s="19" t="s">
        <v>236</v>
      </c>
      <c r="B22" s="19" t="s">
        <v>239</v>
      </c>
      <c r="C22" s="19" t="s">
        <v>238</v>
      </c>
      <c r="D22" s="19" t="s">
        <v>44</v>
      </c>
      <c r="E22" s="19" t="s">
        <v>64</v>
      </c>
      <c r="F22" s="19" t="s">
        <v>65</v>
      </c>
      <c r="G22" s="19" t="s">
        <v>196</v>
      </c>
      <c r="H22" s="19" t="s">
        <v>197</v>
      </c>
      <c r="I22" s="20">
        <v>41600</v>
      </c>
      <c r="J22" s="20">
        <v>41600</v>
      </c>
      <c r="K22" s="20">
        <v>41600</v>
      </c>
      <c r="L22" s="20"/>
      <c r="M22" s="20"/>
      <c r="N22" s="20"/>
      <c r="O22" s="20"/>
      <c r="P22" s="20"/>
      <c r="Q22" s="20"/>
      <c r="R22" s="20"/>
      <c r="S22" s="20"/>
      <c r="T22" s="20"/>
      <c r="U22" s="20"/>
      <c r="V22" s="20"/>
      <c r="W22" s="20"/>
    </row>
    <row r="23" ht="21.75" customHeight="1" spans="1:23">
      <c r="A23" s="19" t="s">
        <v>236</v>
      </c>
      <c r="B23" s="19" t="s">
        <v>239</v>
      </c>
      <c r="C23" s="19" t="s">
        <v>238</v>
      </c>
      <c r="D23" s="19" t="s">
        <v>44</v>
      </c>
      <c r="E23" s="19" t="s">
        <v>64</v>
      </c>
      <c r="F23" s="19" t="s">
        <v>65</v>
      </c>
      <c r="G23" s="19" t="s">
        <v>222</v>
      </c>
      <c r="H23" s="19" t="s">
        <v>223</v>
      </c>
      <c r="I23" s="20">
        <v>174000</v>
      </c>
      <c r="J23" s="20">
        <v>174000</v>
      </c>
      <c r="K23" s="20">
        <v>174000</v>
      </c>
      <c r="L23" s="20"/>
      <c r="M23" s="20"/>
      <c r="N23" s="20"/>
      <c r="O23" s="20"/>
      <c r="P23" s="20"/>
      <c r="Q23" s="20"/>
      <c r="R23" s="20"/>
      <c r="S23" s="20"/>
      <c r="T23" s="20"/>
      <c r="U23" s="20"/>
      <c r="V23" s="20"/>
      <c r="W23" s="20"/>
    </row>
    <row r="24" ht="21.75" customHeight="1" spans="1:23">
      <c r="A24" s="19" t="s">
        <v>236</v>
      </c>
      <c r="B24" s="19" t="s">
        <v>239</v>
      </c>
      <c r="C24" s="19" t="s">
        <v>238</v>
      </c>
      <c r="D24" s="19" t="s">
        <v>44</v>
      </c>
      <c r="E24" s="19" t="s">
        <v>64</v>
      </c>
      <c r="F24" s="19" t="s">
        <v>65</v>
      </c>
      <c r="G24" s="19" t="s">
        <v>200</v>
      </c>
      <c r="H24" s="19" t="s">
        <v>201</v>
      </c>
      <c r="I24" s="20">
        <v>200000</v>
      </c>
      <c r="J24" s="20">
        <v>200000</v>
      </c>
      <c r="K24" s="20">
        <v>200000</v>
      </c>
      <c r="L24" s="20"/>
      <c r="M24" s="20"/>
      <c r="N24" s="20"/>
      <c r="O24" s="20"/>
      <c r="P24" s="20"/>
      <c r="Q24" s="20"/>
      <c r="R24" s="20"/>
      <c r="S24" s="20"/>
      <c r="T24" s="20"/>
      <c r="U24" s="20"/>
      <c r="V24" s="20"/>
      <c r="W24" s="20"/>
    </row>
    <row r="25" ht="21.75" customHeight="1" spans="1:23">
      <c r="A25" s="19"/>
      <c r="B25" s="19"/>
      <c r="C25" s="19" t="s">
        <v>244</v>
      </c>
      <c r="D25" s="19"/>
      <c r="E25" s="19"/>
      <c r="F25" s="19"/>
      <c r="G25" s="19"/>
      <c r="H25" s="19"/>
      <c r="I25" s="20">
        <v>7500000</v>
      </c>
      <c r="J25" s="20">
        <v>7500000</v>
      </c>
      <c r="K25" s="20"/>
      <c r="L25" s="20"/>
      <c r="M25" s="20"/>
      <c r="N25" s="20"/>
      <c r="O25" s="20"/>
      <c r="P25" s="20"/>
      <c r="Q25" s="20"/>
      <c r="R25" s="20"/>
      <c r="S25" s="20"/>
      <c r="T25" s="20"/>
      <c r="U25" s="20"/>
      <c r="V25" s="20"/>
      <c r="W25" s="20"/>
    </row>
    <row r="26" ht="21.75" customHeight="1" spans="1:23">
      <c r="A26" s="19" t="s">
        <v>236</v>
      </c>
      <c r="B26" s="19" t="s">
        <v>245</v>
      </c>
      <c r="C26" s="19" t="s">
        <v>244</v>
      </c>
      <c r="D26" s="19" t="s">
        <v>44</v>
      </c>
      <c r="E26" s="19" t="s">
        <v>64</v>
      </c>
      <c r="F26" s="19" t="s">
        <v>65</v>
      </c>
      <c r="G26" s="19" t="s">
        <v>196</v>
      </c>
      <c r="H26" s="19" t="s">
        <v>197</v>
      </c>
      <c r="I26" s="20">
        <v>2240000</v>
      </c>
      <c r="J26" s="20">
        <v>2240000</v>
      </c>
      <c r="K26" s="20"/>
      <c r="L26" s="20"/>
      <c r="M26" s="20"/>
      <c r="N26" s="20"/>
      <c r="O26" s="20"/>
      <c r="P26" s="20"/>
      <c r="Q26" s="20"/>
      <c r="R26" s="20"/>
      <c r="S26" s="20"/>
      <c r="T26" s="20"/>
      <c r="U26" s="20"/>
      <c r="V26" s="20"/>
      <c r="W26" s="20"/>
    </row>
    <row r="27" ht="21.75" customHeight="1" spans="1:23">
      <c r="A27" s="19" t="s">
        <v>236</v>
      </c>
      <c r="B27" s="19" t="s">
        <v>245</v>
      </c>
      <c r="C27" s="19" t="s">
        <v>244</v>
      </c>
      <c r="D27" s="19" t="s">
        <v>44</v>
      </c>
      <c r="E27" s="19" t="s">
        <v>64</v>
      </c>
      <c r="F27" s="19" t="s">
        <v>65</v>
      </c>
      <c r="G27" s="19" t="s">
        <v>222</v>
      </c>
      <c r="H27" s="19" t="s">
        <v>223</v>
      </c>
      <c r="I27" s="20">
        <v>5260000</v>
      </c>
      <c r="J27" s="20">
        <v>5260000</v>
      </c>
      <c r="K27" s="20"/>
      <c r="L27" s="20"/>
      <c r="M27" s="20"/>
      <c r="N27" s="20"/>
      <c r="O27" s="20"/>
      <c r="P27" s="20"/>
      <c r="Q27" s="20"/>
      <c r="R27" s="20"/>
      <c r="S27" s="20"/>
      <c r="T27" s="20"/>
      <c r="U27" s="20"/>
      <c r="V27" s="20"/>
      <c r="W27" s="20"/>
    </row>
    <row r="28" ht="21.75" customHeight="1" spans="1:23">
      <c r="A28" s="19"/>
      <c r="B28" s="19"/>
      <c r="C28" s="19" t="s">
        <v>246</v>
      </c>
      <c r="D28" s="19"/>
      <c r="E28" s="19"/>
      <c r="F28" s="19"/>
      <c r="G28" s="19"/>
      <c r="H28" s="19"/>
      <c r="I28" s="20">
        <v>3500000</v>
      </c>
      <c r="J28" s="20">
        <v>3500000</v>
      </c>
      <c r="K28" s="20">
        <v>3500000</v>
      </c>
      <c r="L28" s="20"/>
      <c r="M28" s="20"/>
      <c r="N28" s="20"/>
      <c r="O28" s="20"/>
      <c r="P28" s="20"/>
      <c r="Q28" s="20"/>
      <c r="R28" s="20"/>
      <c r="S28" s="20"/>
      <c r="T28" s="20"/>
      <c r="U28" s="20"/>
      <c r="V28" s="20"/>
      <c r="W28" s="20"/>
    </row>
    <row r="29" ht="21.75" customHeight="1" spans="1:23">
      <c r="A29" s="19" t="s">
        <v>236</v>
      </c>
      <c r="B29" s="19" t="s">
        <v>247</v>
      </c>
      <c r="C29" s="19" t="s">
        <v>246</v>
      </c>
      <c r="D29" s="19" t="s">
        <v>44</v>
      </c>
      <c r="E29" s="19" t="s">
        <v>64</v>
      </c>
      <c r="F29" s="19" t="s">
        <v>65</v>
      </c>
      <c r="G29" s="19" t="s">
        <v>240</v>
      </c>
      <c r="H29" s="19" t="s">
        <v>241</v>
      </c>
      <c r="I29" s="20">
        <v>3500000</v>
      </c>
      <c r="J29" s="20">
        <v>3500000</v>
      </c>
      <c r="K29" s="20">
        <v>3500000</v>
      </c>
      <c r="L29" s="20"/>
      <c r="M29" s="20"/>
      <c r="N29" s="20"/>
      <c r="O29" s="20"/>
      <c r="P29" s="20"/>
      <c r="Q29" s="20"/>
      <c r="R29" s="20"/>
      <c r="S29" s="20"/>
      <c r="T29" s="20"/>
      <c r="U29" s="20"/>
      <c r="V29" s="20"/>
      <c r="W29" s="20"/>
    </row>
    <row r="30" ht="21.75" customHeight="1" spans="1:23">
      <c r="A30" s="19"/>
      <c r="B30" s="19"/>
      <c r="C30" s="19" t="s">
        <v>248</v>
      </c>
      <c r="D30" s="19"/>
      <c r="E30" s="19"/>
      <c r="F30" s="19"/>
      <c r="G30" s="19"/>
      <c r="H30" s="19"/>
      <c r="I30" s="20">
        <v>950000</v>
      </c>
      <c r="J30" s="20">
        <v>950000</v>
      </c>
      <c r="K30" s="20">
        <v>950000</v>
      </c>
      <c r="L30" s="20"/>
      <c r="M30" s="20"/>
      <c r="N30" s="20"/>
      <c r="O30" s="20"/>
      <c r="P30" s="20"/>
      <c r="Q30" s="20"/>
      <c r="R30" s="20"/>
      <c r="S30" s="20"/>
      <c r="T30" s="20"/>
      <c r="U30" s="20"/>
      <c r="V30" s="20"/>
      <c r="W30" s="20"/>
    </row>
    <row r="31" ht="21.75" customHeight="1" spans="1:23">
      <c r="A31" s="19" t="s">
        <v>236</v>
      </c>
      <c r="B31" s="19" t="s">
        <v>249</v>
      </c>
      <c r="C31" s="19" t="s">
        <v>248</v>
      </c>
      <c r="D31" s="19" t="s">
        <v>44</v>
      </c>
      <c r="E31" s="19" t="s">
        <v>64</v>
      </c>
      <c r="F31" s="19" t="s">
        <v>65</v>
      </c>
      <c r="G31" s="19" t="s">
        <v>182</v>
      </c>
      <c r="H31" s="19" t="s">
        <v>183</v>
      </c>
      <c r="I31" s="20">
        <v>420000</v>
      </c>
      <c r="J31" s="20">
        <v>420000</v>
      </c>
      <c r="K31" s="20">
        <v>420000</v>
      </c>
      <c r="L31" s="20"/>
      <c r="M31" s="20"/>
      <c r="N31" s="20"/>
      <c r="O31" s="20"/>
      <c r="P31" s="20"/>
      <c r="Q31" s="20"/>
      <c r="R31" s="20"/>
      <c r="S31" s="20"/>
      <c r="T31" s="20"/>
      <c r="U31" s="20"/>
      <c r="V31" s="20"/>
      <c r="W31" s="20"/>
    </row>
    <row r="32" ht="21.75" customHeight="1" spans="1:23">
      <c r="A32" s="19" t="s">
        <v>236</v>
      </c>
      <c r="B32" s="19" t="s">
        <v>249</v>
      </c>
      <c r="C32" s="19" t="s">
        <v>248</v>
      </c>
      <c r="D32" s="19" t="s">
        <v>44</v>
      </c>
      <c r="E32" s="19" t="s">
        <v>64</v>
      </c>
      <c r="F32" s="19" t="s">
        <v>65</v>
      </c>
      <c r="G32" s="19" t="s">
        <v>186</v>
      </c>
      <c r="H32" s="19" t="s">
        <v>187</v>
      </c>
      <c r="I32" s="20">
        <v>310000</v>
      </c>
      <c r="J32" s="20">
        <v>310000</v>
      </c>
      <c r="K32" s="20">
        <v>310000</v>
      </c>
      <c r="L32" s="20"/>
      <c r="M32" s="20"/>
      <c r="N32" s="20"/>
      <c r="O32" s="20"/>
      <c r="P32" s="20"/>
      <c r="Q32" s="20"/>
      <c r="R32" s="20"/>
      <c r="S32" s="20"/>
      <c r="T32" s="20"/>
      <c r="U32" s="20"/>
      <c r="V32" s="20"/>
      <c r="W32" s="20"/>
    </row>
    <row r="33" ht="21.75" customHeight="1" spans="1:23">
      <c r="A33" s="19" t="s">
        <v>236</v>
      </c>
      <c r="B33" s="19" t="s">
        <v>249</v>
      </c>
      <c r="C33" s="19" t="s">
        <v>248</v>
      </c>
      <c r="D33" s="19" t="s">
        <v>44</v>
      </c>
      <c r="E33" s="19" t="s">
        <v>64</v>
      </c>
      <c r="F33" s="19" t="s">
        <v>65</v>
      </c>
      <c r="G33" s="19" t="s">
        <v>188</v>
      </c>
      <c r="H33" s="19" t="s">
        <v>189</v>
      </c>
      <c r="I33" s="20">
        <v>72570</v>
      </c>
      <c r="J33" s="20">
        <v>72570</v>
      </c>
      <c r="K33" s="20">
        <v>72570</v>
      </c>
      <c r="L33" s="20"/>
      <c r="M33" s="20"/>
      <c r="N33" s="20"/>
      <c r="O33" s="20"/>
      <c r="P33" s="20"/>
      <c r="Q33" s="20"/>
      <c r="R33" s="20"/>
      <c r="S33" s="20"/>
      <c r="T33" s="20"/>
      <c r="U33" s="20"/>
      <c r="V33" s="20"/>
      <c r="W33" s="20"/>
    </row>
    <row r="34" ht="21.75" customHeight="1" spans="1:23">
      <c r="A34" s="19" t="s">
        <v>236</v>
      </c>
      <c r="B34" s="19" t="s">
        <v>249</v>
      </c>
      <c r="C34" s="19" t="s">
        <v>248</v>
      </c>
      <c r="D34" s="19" t="s">
        <v>44</v>
      </c>
      <c r="E34" s="19" t="s">
        <v>64</v>
      </c>
      <c r="F34" s="19" t="s">
        <v>65</v>
      </c>
      <c r="G34" s="19" t="s">
        <v>202</v>
      </c>
      <c r="H34" s="19" t="s">
        <v>203</v>
      </c>
      <c r="I34" s="20">
        <v>30000</v>
      </c>
      <c r="J34" s="20">
        <v>30000</v>
      </c>
      <c r="K34" s="20">
        <v>30000</v>
      </c>
      <c r="L34" s="20"/>
      <c r="M34" s="20"/>
      <c r="N34" s="20"/>
      <c r="O34" s="20"/>
      <c r="P34" s="20"/>
      <c r="Q34" s="20"/>
      <c r="R34" s="20"/>
      <c r="S34" s="20"/>
      <c r="T34" s="20"/>
      <c r="U34" s="20"/>
      <c r="V34" s="20"/>
      <c r="W34" s="20"/>
    </row>
    <row r="35" ht="21.75" customHeight="1" spans="1:23">
      <c r="A35" s="19" t="s">
        <v>236</v>
      </c>
      <c r="B35" s="19" t="s">
        <v>249</v>
      </c>
      <c r="C35" s="19" t="s">
        <v>248</v>
      </c>
      <c r="D35" s="19" t="s">
        <v>44</v>
      </c>
      <c r="E35" s="19" t="s">
        <v>64</v>
      </c>
      <c r="F35" s="19" t="s">
        <v>65</v>
      </c>
      <c r="G35" s="19" t="s">
        <v>204</v>
      </c>
      <c r="H35" s="19" t="s">
        <v>205</v>
      </c>
      <c r="I35" s="20">
        <v>54180</v>
      </c>
      <c r="J35" s="20">
        <v>54180</v>
      </c>
      <c r="K35" s="20">
        <v>54180</v>
      </c>
      <c r="L35" s="20"/>
      <c r="M35" s="20"/>
      <c r="N35" s="20"/>
      <c r="O35" s="20"/>
      <c r="P35" s="20"/>
      <c r="Q35" s="20"/>
      <c r="R35" s="20"/>
      <c r="S35" s="20"/>
      <c r="T35" s="20"/>
      <c r="U35" s="20"/>
      <c r="V35" s="20"/>
      <c r="W35" s="20"/>
    </row>
    <row r="36" ht="21.75" customHeight="1" spans="1:23">
      <c r="A36" s="19" t="s">
        <v>236</v>
      </c>
      <c r="B36" s="19" t="s">
        <v>249</v>
      </c>
      <c r="C36" s="19" t="s">
        <v>248</v>
      </c>
      <c r="D36" s="19" t="s">
        <v>44</v>
      </c>
      <c r="E36" s="19" t="s">
        <v>64</v>
      </c>
      <c r="F36" s="19" t="s">
        <v>65</v>
      </c>
      <c r="G36" s="19" t="s">
        <v>242</v>
      </c>
      <c r="H36" s="19" t="s">
        <v>243</v>
      </c>
      <c r="I36" s="20">
        <v>19700</v>
      </c>
      <c r="J36" s="20">
        <v>19700</v>
      </c>
      <c r="K36" s="20">
        <v>19700</v>
      </c>
      <c r="L36" s="20"/>
      <c r="M36" s="20"/>
      <c r="N36" s="20"/>
      <c r="O36" s="20"/>
      <c r="P36" s="20"/>
      <c r="Q36" s="20"/>
      <c r="R36" s="20"/>
      <c r="S36" s="20"/>
      <c r="T36" s="20"/>
      <c r="U36" s="20"/>
      <c r="V36" s="20"/>
      <c r="W36" s="20"/>
    </row>
    <row r="37" ht="21.75" customHeight="1" spans="1:23">
      <c r="A37" s="19" t="s">
        <v>236</v>
      </c>
      <c r="B37" s="19" t="s">
        <v>249</v>
      </c>
      <c r="C37" s="19" t="s">
        <v>248</v>
      </c>
      <c r="D37" s="19" t="s">
        <v>44</v>
      </c>
      <c r="E37" s="19" t="s">
        <v>64</v>
      </c>
      <c r="F37" s="19" t="s">
        <v>65</v>
      </c>
      <c r="G37" s="19" t="s">
        <v>192</v>
      </c>
      <c r="H37" s="19" t="s">
        <v>193</v>
      </c>
      <c r="I37" s="20">
        <v>14000</v>
      </c>
      <c r="J37" s="20">
        <v>14000</v>
      </c>
      <c r="K37" s="20">
        <v>14000</v>
      </c>
      <c r="L37" s="20"/>
      <c r="M37" s="20"/>
      <c r="N37" s="20"/>
      <c r="O37" s="20"/>
      <c r="P37" s="20"/>
      <c r="Q37" s="20"/>
      <c r="R37" s="20"/>
      <c r="S37" s="20"/>
      <c r="T37" s="20"/>
      <c r="U37" s="20"/>
      <c r="V37" s="20"/>
      <c r="W37" s="20"/>
    </row>
    <row r="38" ht="21.75" customHeight="1" spans="1:23">
      <c r="A38" s="19" t="s">
        <v>236</v>
      </c>
      <c r="B38" s="19" t="s">
        <v>249</v>
      </c>
      <c r="C38" s="19" t="s">
        <v>248</v>
      </c>
      <c r="D38" s="19" t="s">
        <v>44</v>
      </c>
      <c r="E38" s="19" t="s">
        <v>64</v>
      </c>
      <c r="F38" s="19" t="s">
        <v>65</v>
      </c>
      <c r="G38" s="19" t="s">
        <v>172</v>
      </c>
      <c r="H38" s="19" t="s">
        <v>173</v>
      </c>
      <c r="I38" s="20">
        <v>29550</v>
      </c>
      <c r="J38" s="20">
        <v>29550</v>
      </c>
      <c r="K38" s="20">
        <v>29550</v>
      </c>
      <c r="L38" s="20"/>
      <c r="M38" s="20"/>
      <c r="N38" s="20"/>
      <c r="O38" s="20"/>
      <c r="P38" s="20"/>
      <c r="Q38" s="20"/>
      <c r="R38" s="20"/>
      <c r="S38" s="20"/>
      <c r="T38" s="20"/>
      <c r="U38" s="20"/>
      <c r="V38" s="20"/>
      <c r="W38" s="20"/>
    </row>
    <row r="39" ht="21.75" customHeight="1" spans="1:23">
      <c r="A39" s="19"/>
      <c r="B39" s="19"/>
      <c r="C39" s="19" t="s">
        <v>250</v>
      </c>
      <c r="D39" s="19"/>
      <c r="E39" s="19"/>
      <c r="F39" s="19"/>
      <c r="G39" s="19"/>
      <c r="H39" s="19"/>
      <c r="I39" s="20">
        <v>1500000</v>
      </c>
      <c r="J39" s="20">
        <v>1500000</v>
      </c>
      <c r="K39" s="20">
        <v>1500000</v>
      </c>
      <c r="L39" s="20"/>
      <c r="M39" s="20"/>
      <c r="N39" s="20"/>
      <c r="O39" s="20"/>
      <c r="P39" s="20"/>
      <c r="Q39" s="20"/>
      <c r="R39" s="20"/>
      <c r="S39" s="20"/>
      <c r="T39" s="20"/>
      <c r="U39" s="20"/>
      <c r="V39" s="20"/>
      <c r="W39" s="20"/>
    </row>
    <row r="40" ht="21.75" customHeight="1" spans="1:23">
      <c r="A40" s="19" t="s">
        <v>251</v>
      </c>
      <c r="B40" s="19" t="s">
        <v>252</v>
      </c>
      <c r="C40" s="19" t="s">
        <v>250</v>
      </c>
      <c r="D40" s="19" t="s">
        <v>44</v>
      </c>
      <c r="E40" s="19" t="s">
        <v>64</v>
      </c>
      <c r="F40" s="19" t="s">
        <v>65</v>
      </c>
      <c r="G40" s="19" t="s">
        <v>188</v>
      </c>
      <c r="H40" s="19" t="s">
        <v>189</v>
      </c>
      <c r="I40" s="20">
        <v>240000</v>
      </c>
      <c r="J40" s="20">
        <v>240000</v>
      </c>
      <c r="K40" s="20">
        <v>240000</v>
      </c>
      <c r="L40" s="20"/>
      <c r="M40" s="20"/>
      <c r="N40" s="20"/>
      <c r="O40" s="20"/>
      <c r="P40" s="20"/>
      <c r="Q40" s="20"/>
      <c r="R40" s="20"/>
      <c r="S40" s="20"/>
      <c r="T40" s="20"/>
      <c r="U40" s="20"/>
      <c r="V40" s="20"/>
      <c r="W40" s="20"/>
    </row>
    <row r="41" ht="21.75" customHeight="1" spans="1:23">
      <c r="A41" s="19" t="s">
        <v>251</v>
      </c>
      <c r="B41" s="19" t="s">
        <v>252</v>
      </c>
      <c r="C41" s="19" t="s">
        <v>250</v>
      </c>
      <c r="D41" s="19" t="s">
        <v>44</v>
      </c>
      <c r="E41" s="19" t="s">
        <v>64</v>
      </c>
      <c r="F41" s="19" t="s">
        <v>65</v>
      </c>
      <c r="G41" s="19" t="s">
        <v>190</v>
      </c>
      <c r="H41" s="19" t="s">
        <v>191</v>
      </c>
      <c r="I41" s="20">
        <v>120000</v>
      </c>
      <c r="J41" s="20">
        <v>120000</v>
      </c>
      <c r="K41" s="20">
        <v>120000</v>
      </c>
      <c r="L41" s="20"/>
      <c r="M41" s="20"/>
      <c r="N41" s="20"/>
      <c r="O41" s="20"/>
      <c r="P41" s="20"/>
      <c r="Q41" s="20"/>
      <c r="R41" s="20"/>
      <c r="S41" s="20"/>
      <c r="T41" s="20"/>
      <c r="U41" s="20"/>
      <c r="V41" s="20"/>
      <c r="W41" s="20"/>
    </row>
    <row r="42" ht="21.75" customHeight="1" spans="1:23">
      <c r="A42" s="19" t="s">
        <v>251</v>
      </c>
      <c r="B42" s="19" t="s">
        <v>252</v>
      </c>
      <c r="C42" s="19" t="s">
        <v>250</v>
      </c>
      <c r="D42" s="19" t="s">
        <v>44</v>
      </c>
      <c r="E42" s="19" t="s">
        <v>64</v>
      </c>
      <c r="F42" s="19" t="s">
        <v>65</v>
      </c>
      <c r="G42" s="19" t="s">
        <v>190</v>
      </c>
      <c r="H42" s="19" t="s">
        <v>191</v>
      </c>
      <c r="I42" s="20">
        <v>60000</v>
      </c>
      <c r="J42" s="20">
        <v>60000</v>
      </c>
      <c r="K42" s="20">
        <v>60000</v>
      </c>
      <c r="L42" s="20"/>
      <c r="M42" s="20"/>
      <c r="N42" s="20"/>
      <c r="O42" s="20"/>
      <c r="P42" s="20"/>
      <c r="Q42" s="20"/>
      <c r="R42" s="20"/>
      <c r="S42" s="20"/>
      <c r="T42" s="20"/>
      <c r="U42" s="20"/>
      <c r="V42" s="20"/>
      <c r="W42" s="20"/>
    </row>
    <row r="43" ht="21.75" customHeight="1" spans="1:23">
      <c r="A43" s="19" t="s">
        <v>251</v>
      </c>
      <c r="B43" s="19" t="s">
        <v>252</v>
      </c>
      <c r="C43" s="19" t="s">
        <v>250</v>
      </c>
      <c r="D43" s="19" t="s">
        <v>44</v>
      </c>
      <c r="E43" s="19" t="s">
        <v>64</v>
      </c>
      <c r="F43" s="19" t="s">
        <v>65</v>
      </c>
      <c r="G43" s="19" t="s">
        <v>240</v>
      </c>
      <c r="H43" s="19" t="s">
        <v>241</v>
      </c>
      <c r="I43" s="20">
        <v>285800</v>
      </c>
      <c r="J43" s="20">
        <v>285800</v>
      </c>
      <c r="K43" s="20">
        <v>285800</v>
      </c>
      <c r="L43" s="20"/>
      <c r="M43" s="20"/>
      <c r="N43" s="20"/>
      <c r="O43" s="20"/>
      <c r="P43" s="20"/>
      <c r="Q43" s="20"/>
      <c r="R43" s="20"/>
      <c r="S43" s="20"/>
      <c r="T43" s="20"/>
      <c r="U43" s="20"/>
      <c r="V43" s="20"/>
      <c r="W43" s="20"/>
    </row>
    <row r="44" ht="21.75" customHeight="1" spans="1:23">
      <c r="A44" s="19" t="s">
        <v>251</v>
      </c>
      <c r="B44" s="19" t="s">
        <v>252</v>
      </c>
      <c r="C44" s="19" t="s">
        <v>250</v>
      </c>
      <c r="D44" s="19" t="s">
        <v>44</v>
      </c>
      <c r="E44" s="19" t="s">
        <v>64</v>
      </c>
      <c r="F44" s="19" t="s">
        <v>65</v>
      </c>
      <c r="G44" s="19" t="s">
        <v>194</v>
      </c>
      <c r="H44" s="19" t="s">
        <v>195</v>
      </c>
      <c r="I44" s="20">
        <v>87700</v>
      </c>
      <c r="J44" s="20">
        <v>87700</v>
      </c>
      <c r="K44" s="20">
        <v>87700</v>
      </c>
      <c r="L44" s="20"/>
      <c r="M44" s="20"/>
      <c r="N44" s="20"/>
      <c r="O44" s="20"/>
      <c r="P44" s="20"/>
      <c r="Q44" s="20"/>
      <c r="R44" s="20"/>
      <c r="S44" s="20"/>
      <c r="T44" s="20"/>
      <c r="U44" s="20"/>
      <c r="V44" s="20"/>
      <c r="W44" s="20"/>
    </row>
    <row r="45" ht="21.75" customHeight="1" spans="1:23">
      <c r="A45" s="19" t="s">
        <v>251</v>
      </c>
      <c r="B45" s="19" t="s">
        <v>252</v>
      </c>
      <c r="C45" s="19" t="s">
        <v>250</v>
      </c>
      <c r="D45" s="19" t="s">
        <v>44</v>
      </c>
      <c r="E45" s="19" t="s">
        <v>64</v>
      </c>
      <c r="F45" s="19" t="s">
        <v>65</v>
      </c>
      <c r="G45" s="19" t="s">
        <v>194</v>
      </c>
      <c r="H45" s="19" t="s">
        <v>195</v>
      </c>
      <c r="I45" s="20">
        <v>60000</v>
      </c>
      <c r="J45" s="20">
        <v>60000</v>
      </c>
      <c r="K45" s="20">
        <v>60000</v>
      </c>
      <c r="L45" s="20"/>
      <c r="M45" s="20"/>
      <c r="N45" s="20"/>
      <c r="O45" s="20"/>
      <c r="P45" s="20"/>
      <c r="Q45" s="20"/>
      <c r="R45" s="20"/>
      <c r="S45" s="20"/>
      <c r="T45" s="20"/>
      <c r="U45" s="20"/>
      <c r="V45" s="20"/>
      <c r="W45" s="20"/>
    </row>
    <row r="46" ht="21.75" customHeight="1" spans="1:23">
      <c r="A46" s="19" t="s">
        <v>251</v>
      </c>
      <c r="B46" s="19" t="s">
        <v>252</v>
      </c>
      <c r="C46" s="19" t="s">
        <v>250</v>
      </c>
      <c r="D46" s="19" t="s">
        <v>44</v>
      </c>
      <c r="E46" s="19" t="s">
        <v>64</v>
      </c>
      <c r="F46" s="19" t="s">
        <v>65</v>
      </c>
      <c r="G46" s="19" t="s">
        <v>194</v>
      </c>
      <c r="H46" s="19" t="s">
        <v>195</v>
      </c>
      <c r="I46" s="20">
        <v>400000</v>
      </c>
      <c r="J46" s="20">
        <v>400000</v>
      </c>
      <c r="K46" s="20">
        <v>400000</v>
      </c>
      <c r="L46" s="20"/>
      <c r="M46" s="20"/>
      <c r="N46" s="20"/>
      <c r="O46" s="20"/>
      <c r="P46" s="20"/>
      <c r="Q46" s="20"/>
      <c r="R46" s="20"/>
      <c r="S46" s="20"/>
      <c r="T46" s="20"/>
      <c r="U46" s="20"/>
      <c r="V46" s="20"/>
      <c r="W46" s="20"/>
    </row>
    <row r="47" ht="21.75" customHeight="1" spans="1:23">
      <c r="A47" s="19" t="s">
        <v>251</v>
      </c>
      <c r="B47" s="19" t="s">
        <v>252</v>
      </c>
      <c r="C47" s="19" t="s">
        <v>250</v>
      </c>
      <c r="D47" s="19" t="s">
        <v>44</v>
      </c>
      <c r="E47" s="19" t="s">
        <v>64</v>
      </c>
      <c r="F47" s="19" t="s">
        <v>65</v>
      </c>
      <c r="G47" s="19" t="s">
        <v>172</v>
      </c>
      <c r="H47" s="19" t="s">
        <v>173</v>
      </c>
      <c r="I47" s="20">
        <v>100000</v>
      </c>
      <c r="J47" s="20">
        <v>100000</v>
      </c>
      <c r="K47" s="20">
        <v>100000</v>
      </c>
      <c r="L47" s="20"/>
      <c r="M47" s="20"/>
      <c r="N47" s="20"/>
      <c r="O47" s="20"/>
      <c r="P47" s="20"/>
      <c r="Q47" s="20"/>
      <c r="R47" s="20"/>
      <c r="S47" s="20"/>
      <c r="T47" s="20"/>
      <c r="U47" s="20"/>
      <c r="V47" s="20"/>
      <c r="W47" s="20"/>
    </row>
    <row r="48" ht="21.75" customHeight="1" spans="1:23">
      <c r="A48" s="19" t="s">
        <v>251</v>
      </c>
      <c r="B48" s="19" t="s">
        <v>252</v>
      </c>
      <c r="C48" s="19" t="s">
        <v>250</v>
      </c>
      <c r="D48" s="19" t="s">
        <v>44</v>
      </c>
      <c r="E48" s="19" t="s">
        <v>64</v>
      </c>
      <c r="F48" s="19" t="s">
        <v>65</v>
      </c>
      <c r="G48" s="19" t="s">
        <v>196</v>
      </c>
      <c r="H48" s="19" t="s">
        <v>197</v>
      </c>
      <c r="I48" s="20">
        <v>25000</v>
      </c>
      <c r="J48" s="20">
        <v>25000</v>
      </c>
      <c r="K48" s="20">
        <v>25000</v>
      </c>
      <c r="L48" s="20"/>
      <c r="M48" s="20"/>
      <c r="N48" s="20"/>
      <c r="O48" s="20"/>
      <c r="P48" s="20"/>
      <c r="Q48" s="20"/>
      <c r="R48" s="20"/>
      <c r="S48" s="20"/>
      <c r="T48" s="20"/>
      <c r="U48" s="20"/>
      <c r="V48" s="20"/>
      <c r="W48" s="20"/>
    </row>
    <row r="49" ht="21.75" customHeight="1" spans="1:23">
      <c r="A49" s="19" t="s">
        <v>251</v>
      </c>
      <c r="B49" s="19" t="s">
        <v>252</v>
      </c>
      <c r="C49" s="19" t="s">
        <v>250</v>
      </c>
      <c r="D49" s="19" t="s">
        <v>44</v>
      </c>
      <c r="E49" s="19" t="s">
        <v>64</v>
      </c>
      <c r="F49" s="19" t="s">
        <v>65</v>
      </c>
      <c r="G49" s="19" t="s">
        <v>222</v>
      </c>
      <c r="H49" s="19" t="s">
        <v>223</v>
      </c>
      <c r="I49" s="20">
        <v>10000</v>
      </c>
      <c r="J49" s="20">
        <v>10000</v>
      </c>
      <c r="K49" s="20">
        <v>10000</v>
      </c>
      <c r="L49" s="20"/>
      <c r="M49" s="20"/>
      <c r="N49" s="20"/>
      <c r="O49" s="20"/>
      <c r="P49" s="20"/>
      <c r="Q49" s="20"/>
      <c r="R49" s="20"/>
      <c r="S49" s="20"/>
      <c r="T49" s="20"/>
      <c r="U49" s="20"/>
      <c r="V49" s="20"/>
      <c r="W49" s="20"/>
    </row>
    <row r="50" ht="21.75" customHeight="1" spans="1:23">
      <c r="A50" s="19" t="s">
        <v>251</v>
      </c>
      <c r="B50" s="19" t="s">
        <v>252</v>
      </c>
      <c r="C50" s="19" t="s">
        <v>250</v>
      </c>
      <c r="D50" s="19" t="s">
        <v>44</v>
      </c>
      <c r="E50" s="19" t="s">
        <v>64</v>
      </c>
      <c r="F50" s="19" t="s">
        <v>65</v>
      </c>
      <c r="G50" s="19" t="s">
        <v>200</v>
      </c>
      <c r="H50" s="19" t="s">
        <v>201</v>
      </c>
      <c r="I50" s="20">
        <v>111500</v>
      </c>
      <c r="J50" s="20">
        <v>111500</v>
      </c>
      <c r="K50" s="20">
        <v>111500</v>
      </c>
      <c r="L50" s="20"/>
      <c r="M50" s="20"/>
      <c r="N50" s="20"/>
      <c r="O50" s="20"/>
      <c r="P50" s="20"/>
      <c r="Q50" s="20"/>
      <c r="R50" s="20"/>
      <c r="S50" s="20"/>
      <c r="T50" s="20"/>
      <c r="U50" s="20"/>
      <c r="V50" s="20"/>
      <c r="W50" s="20"/>
    </row>
    <row r="51" ht="21.75" customHeight="1" spans="1:23">
      <c r="A51" s="19"/>
      <c r="B51" s="19"/>
      <c r="C51" s="19" t="s">
        <v>253</v>
      </c>
      <c r="D51" s="19"/>
      <c r="E51" s="19"/>
      <c r="F51" s="19"/>
      <c r="G51" s="19"/>
      <c r="H51" s="19"/>
      <c r="I51" s="20">
        <v>100000</v>
      </c>
      <c r="J51" s="20">
        <v>100000</v>
      </c>
      <c r="K51" s="20"/>
      <c r="L51" s="20"/>
      <c r="M51" s="20"/>
      <c r="N51" s="20"/>
      <c r="O51" s="20"/>
      <c r="P51" s="20"/>
      <c r="Q51" s="20"/>
      <c r="R51" s="20"/>
      <c r="S51" s="20"/>
      <c r="T51" s="20"/>
      <c r="U51" s="20"/>
      <c r="V51" s="20"/>
      <c r="W51" s="20"/>
    </row>
    <row r="52" ht="21.75" customHeight="1" spans="1:23">
      <c r="A52" s="19" t="s">
        <v>236</v>
      </c>
      <c r="B52" s="19" t="s">
        <v>254</v>
      </c>
      <c r="C52" s="19" t="s">
        <v>253</v>
      </c>
      <c r="D52" s="19" t="s">
        <v>44</v>
      </c>
      <c r="E52" s="19" t="s">
        <v>64</v>
      </c>
      <c r="F52" s="19" t="s">
        <v>65</v>
      </c>
      <c r="G52" s="19" t="s">
        <v>196</v>
      </c>
      <c r="H52" s="19" t="s">
        <v>197</v>
      </c>
      <c r="I52" s="20">
        <v>100000</v>
      </c>
      <c r="J52" s="20">
        <v>100000</v>
      </c>
      <c r="K52" s="20"/>
      <c r="L52" s="20"/>
      <c r="M52" s="20"/>
      <c r="N52" s="20"/>
      <c r="O52" s="20"/>
      <c r="P52" s="20"/>
      <c r="Q52" s="20"/>
      <c r="R52" s="20"/>
      <c r="S52" s="20"/>
      <c r="T52" s="20"/>
      <c r="U52" s="20"/>
      <c r="V52" s="20"/>
      <c r="W52" s="20"/>
    </row>
    <row r="53" ht="18.75" customHeight="1" spans="1:23">
      <c r="A53" s="23" t="s">
        <v>94</v>
      </c>
      <c r="B53" s="24"/>
      <c r="C53" s="24"/>
      <c r="D53" s="24"/>
      <c r="E53" s="24"/>
      <c r="F53" s="24"/>
      <c r="G53" s="24"/>
      <c r="H53" s="25"/>
      <c r="I53" s="20">
        <v>14341000</v>
      </c>
      <c r="J53" s="20">
        <v>14320000</v>
      </c>
      <c r="K53" s="20">
        <v>6720000</v>
      </c>
      <c r="L53" s="20"/>
      <c r="M53" s="20"/>
      <c r="N53" s="20">
        <v>21000</v>
      </c>
      <c r="O53" s="20"/>
      <c r="P53" s="20"/>
      <c r="Q53" s="20"/>
      <c r="R53" s="20"/>
      <c r="S53" s="20"/>
      <c r="T53" s="20"/>
      <c r="U53" s="20"/>
      <c r="V53" s="20"/>
      <c r="W53" s="20"/>
    </row>
  </sheetData>
  <mergeCells count="28">
    <mergeCell ref="A2:W2"/>
    <mergeCell ref="A3:H3"/>
    <mergeCell ref="J4:M4"/>
    <mergeCell ref="N4:P4"/>
    <mergeCell ref="R4:W4"/>
    <mergeCell ref="A53:H5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3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8"/>
  <sheetViews>
    <sheetView showZeros="0" view="pageBreakPreview" zoomScaleNormal="100" topLeftCell="A45" workbookViewId="0">
      <selection activeCell="L8" sqref="L8"/>
    </sheetView>
  </sheetViews>
  <sheetFormatPr defaultColWidth="10.6555555555556" defaultRowHeight="12" customHeight="1"/>
  <cols>
    <col min="1" max="1" width="40" customWidth="1"/>
    <col min="2" max="2" width="42.9777777777778" customWidth="1"/>
    <col min="3" max="4" width="19.3222222222222" customWidth="1"/>
    <col min="5" max="5" width="22.3222222222222" customWidth="1"/>
    <col min="6" max="6" width="12.3222222222222" customWidth="1"/>
    <col min="7" max="7" width="15.1666666666667" customWidth="1"/>
    <col min="8" max="9" width="12.3222222222222" customWidth="1"/>
    <col min="10" max="10" width="71.5" customWidth="1"/>
  </cols>
  <sheetData>
    <row r="1" ht="15" customHeight="1" spans="10:10">
      <c r="J1" s="122" t="s">
        <v>255</v>
      </c>
    </row>
    <row r="2" ht="33" customHeight="1" spans="1:10">
      <c r="A2" s="4" t="str">
        <f>"2025"&amp;"年部门项目支出绩效目标表"</f>
        <v>2025年部门项目支出绩效目标表</v>
      </c>
      <c r="B2" s="4"/>
      <c r="C2" s="4"/>
      <c r="D2" s="4"/>
      <c r="E2" s="4"/>
      <c r="F2" s="4"/>
      <c r="G2" s="4"/>
      <c r="H2" s="4"/>
      <c r="I2" s="4"/>
      <c r="J2" s="4"/>
    </row>
    <row r="3" ht="17.25" customHeight="1" spans="1:10">
      <c r="A3" s="5" t="str">
        <f>"单位名称："&amp;"中国共产党西双版纳傣族自治州委员会组织部"</f>
        <v>单位名称：中国共产党西双版纳傣族自治州委员会组织部</v>
      </c>
      <c r="B3" s="121"/>
      <c r="C3" s="35"/>
      <c r="D3" s="35"/>
      <c r="E3" s="35"/>
      <c r="F3" s="35"/>
      <c r="G3" s="35"/>
      <c r="H3" s="35"/>
      <c r="I3" s="35"/>
      <c r="J3" s="35"/>
    </row>
    <row r="4" ht="44.25" customHeight="1" spans="1:10">
      <c r="A4" s="40" t="s">
        <v>256</v>
      </c>
      <c r="B4" s="40" t="s">
        <v>257</v>
      </c>
      <c r="C4" s="40" t="s">
        <v>258</v>
      </c>
      <c r="D4" s="40" t="s">
        <v>259</v>
      </c>
      <c r="E4" s="40" t="s">
        <v>260</v>
      </c>
      <c r="F4" s="18" t="s">
        <v>261</v>
      </c>
      <c r="G4" s="40" t="s">
        <v>262</v>
      </c>
      <c r="H4" s="18" t="s">
        <v>263</v>
      </c>
      <c r="I4" s="18" t="s">
        <v>264</v>
      </c>
      <c r="J4" s="40" t="s">
        <v>265</v>
      </c>
    </row>
    <row r="5" ht="19.5" customHeight="1" spans="1:10">
      <c r="A5" s="40">
        <v>1</v>
      </c>
      <c r="B5" s="40">
        <v>2</v>
      </c>
      <c r="C5" s="40">
        <v>3</v>
      </c>
      <c r="D5" s="40">
        <v>4</v>
      </c>
      <c r="E5" s="40">
        <v>5</v>
      </c>
      <c r="F5" s="18">
        <v>6</v>
      </c>
      <c r="G5" s="40">
        <v>7</v>
      </c>
      <c r="H5" s="18">
        <v>8</v>
      </c>
      <c r="I5" s="18">
        <v>9</v>
      </c>
      <c r="J5" s="40">
        <v>10</v>
      </c>
    </row>
    <row r="6" ht="40.5" customHeight="1" spans="1:10">
      <c r="A6" s="19" t="s">
        <v>44</v>
      </c>
      <c r="B6" s="19"/>
      <c r="C6" s="19"/>
      <c r="D6" s="19"/>
      <c r="E6" s="19"/>
      <c r="F6" s="19"/>
      <c r="G6" s="19"/>
      <c r="H6" s="19"/>
      <c r="I6" s="19"/>
      <c r="J6" s="19"/>
    </row>
    <row r="7" ht="40.5" customHeight="1" spans="1:10">
      <c r="A7" s="21" t="s">
        <v>44</v>
      </c>
      <c r="B7" s="19"/>
      <c r="C7" s="19"/>
      <c r="D7" s="19"/>
      <c r="E7" s="19"/>
      <c r="F7" s="22"/>
      <c r="G7" s="19"/>
      <c r="H7" s="22"/>
      <c r="I7" s="22"/>
      <c r="J7" s="19"/>
    </row>
    <row r="8" ht="40.5" customHeight="1" spans="1:10">
      <c r="A8" s="103" t="s">
        <v>238</v>
      </c>
      <c r="B8" s="19" t="s">
        <v>266</v>
      </c>
      <c r="C8" s="19" t="s">
        <v>267</v>
      </c>
      <c r="D8" s="19" t="s">
        <v>268</v>
      </c>
      <c r="E8" s="19" t="s">
        <v>269</v>
      </c>
      <c r="F8" s="22" t="s">
        <v>270</v>
      </c>
      <c r="G8" s="19" t="s">
        <v>271</v>
      </c>
      <c r="H8" s="22" t="s">
        <v>272</v>
      </c>
      <c r="I8" s="22" t="s">
        <v>273</v>
      </c>
      <c r="J8" s="19" t="s">
        <v>274</v>
      </c>
    </row>
    <row r="9" ht="40.5" customHeight="1" spans="1:10">
      <c r="A9" s="103" t="s">
        <v>238</v>
      </c>
      <c r="B9" s="19" t="s">
        <v>266</v>
      </c>
      <c r="C9" s="19" t="s">
        <v>267</v>
      </c>
      <c r="D9" s="19" t="s">
        <v>268</v>
      </c>
      <c r="E9" s="19" t="s">
        <v>275</v>
      </c>
      <c r="F9" s="22" t="s">
        <v>276</v>
      </c>
      <c r="G9" s="19" t="s">
        <v>113</v>
      </c>
      <c r="H9" s="22" t="s">
        <v>272</v>
      </c>
      <c r="I9" s="22" t="s">
        <v>273</v>
      </c>
      <c r="J9" s="19" t="s">
        <v>277</v>
      </c>
    </row>
    <row r="10" ht="40.5" customHeight="1" spans="1:10">
      <c r="A10" s="103" t="s">
        <v>238</v>
      </c>
      <c r="B10" s="19" t="s">
        <v>266</v>
      </c>
      <c r="C10" s="19" t="s">
        <v>267</v>
      </c>
      <c r="D10" s="19" t="s">
        <v>268</v>
      </c>
      <c r="E10" s="19" t="s">
        <v>278</v>
      </c>
      <c r="F10" s="22" t="s">
        <v>270</v>
      </c>
      <c r="G10" s="19" t="s">
        <v>279</v>
      </c>
      <c r="H10" s="22" t="s">
        <v>280</v>
      </c>
      <c r="I10" s="22" t="s">
        <v>273</v>
      </c>
      <c r="J10" s="19" t="s">
        <v>281</v>
      </c>
    </row>
    <row r="11" ht="40.5" customHeight="1" spans="1:10">
      <c r="A11" s="103" t="s">
        <v>238</v>
      </c>
      <c r="B11" s="19" t="s">
        <v>266</v>
      </c>
      <c r="C11" s="19" t="s">
        <v>267</v>
      </c>
      <c r="D11" s="19" t="s">
        <v>282</v>
      </c>
      <c r="E11" s="19" t="s">
        <v>283</v>
      </c>
      <c r="F11" s="22" t="s">
        <v>276</v>
      </c>
      <c r="G11" s="19" t="s">
        <v>284</v>
      </c>
      <c r="H11" s="22" t="s">
        <v>285</v>
      </c>
      <c r="I11" s="22" t="s">
        <v>273</v>
      </c>
      <c r="J11" s="19" t="s">
        <v>286</v>
      </c>
    </row>
    <row r="12" ht="40.5" customHeight="1" spans="1:10">
      <c r="A12" s="103" t="s">
        <v>238</v>
      </c>
      <c r="B12" s="19" t="s">
        <v>266</v>
      </c>
      <c r="C12" s="19" t="s">
        <v>267</v>
      </c>
      <c r="D12" s="19" t="s">
        <v>287</v>
      </c>
      <c r="E12" s="19" t="s">
        <v>288</v>
      </c>
      <c r="F12" s="22" t="s">
        <v>276</v>
      </c>
      <c r="G12" s="19" t="s">
        <v>284</v>
      </c>
      <c r="H12" s="22" t="s">
        <v>285</v>
      </c>
      <c r="I12" s="22" t="s">
        <v>273</v>
      </c>
      <c r="J12" s="19" t="s">
        <v>289</v>
      </c>
    </row>
    <row r="13" ht="40.5" customHeight="1" spans="1:10">
      <c r="A13" s="103"/>
      <c r="B13" s="19"/>
      <c r="C13" s="19" t="s">
        <v>290</v>
      </c>
      <c r="D13" s="19" t="s">
        <v>291</v>
      </c>
      <c r="E13" s="19" t="s">
        <v>292</v>
      </c>
      <c r="F13" s="22" t="s">
        <v>276</v>
      </c>
      <c r="G13" s="19" t="s">
        <v>293</v>
      </c>
      <c r="H13" s="22" t="s">
        <v>294</v>
      </c>
      <c r="I13" s="22" t="s">
        <v>295</v>
      </c>
      <c r="J13" s="19" t="s">
        <v>296</v>
      </c>
    </row>
    <row r="14" ht="40.5" customHeight="1" spans="1:10">
      <c r="A14" s="103"/>
      <c r="B14" s="19"/>
      <c r="C14" s="19" t="s">
        <v>290</v>
      </c>
      <c r="D14" s="19" t="s">
        <v>291</v>
      </c>
      <c r="E14" s="19" t="s">
        <v>297</v>
      </c>
      <c r="F14" s="22" t="s">
        <v>276</v>
      </c>
      <c r="G14" s="19" t="s">
        <v>293</v>
      </c>
      <c r="H14" s="22" t="s">
        <v>294</v>
      </c>
      <c r="I14" s="22" t="s">
        <v>295</v>
      </c>
      <c r="J14" s="19" t="s">
        <v>298</v>
      </c>
    </row>
    <row r="15" ht="40.5" customHeight="1" spans="1:10">
      <c r="A15" s="103"/>
      <c r="B15" s="19"/>
      <c r="C15" s="19" t="s">
        <v>290</v>
      </c>
      <c r="D15" s="19" t="s">
        <v>291</v>
      </c>
      <c r="E15" s="19" t="s">
        <v>299</v>
      </c>
      <c r="F15" s="22" t="s">
        <v>276</v>
      </c>
      <c r="G15" s="19" t="s">
        <v>293</v>
      </c>
      <c r="H15" s="22" t="s">
        <v>294</v>
      </c>
      <c r="I15" s="22" t="s">
        <v>295</v>
      </c>
      <c r="J15" s="19" t="s">
        <v>300</v>
      </c>
    </row>
    <row r="16" ht="40.5" customHeight="1" spans="1:10">
      <c r="A16" s="103" t="s">
        <v>238</v>
      </c>
      <c r="B16" s="19" t="s">
        <v>266</v>
      </c>
      <c r="C16" s="19" t="s">
        <v>301</v>
      </c>
      <c r="D16" s="19" t="s">
        <v>302</v>
      </c>
      <c r="E16" s="19" t="s">
        <v>303</v>
      </c>
      <c r="F16" s="22" t="s">
        <v>270</v>
      </c>
      <c r="G16" s="19" t="s">
        <v>304</v>
      </c>
      <c r="H16" s="22" t="s">
        <v>285</v>
      </c>
      <c r="I16" s="22" t="s">
        <v>273</v>
      </c>
      <c r="J16" s="19" t="s">
        <v>305</v>
      </c>
    </row>
    <row r="17" ht="40.5" customHeight="1" spans="1:10">
      <c r="A17" s="103" t="s">
        <v>246</v>
      </c>
      <c r="B17" s="19" t="s">
        <v>306</v>
      </c>
      <c r="C17" s="19" t="s">
        <v>267</v>
      </c>
      <c r="D17" s="19" t="s">
        <v>268</v>
      </c>
      <c r="E17" s="19" t="s">
        <v>307</v>
      </c>
      <c r="F17" s="22" t="s">
        <v>270</v>
      </c>
      <c r="G17" s="19" t="s">
        <v>308</v>
      </c>
      <c r="H17" s="22" t="s">
        <v>309</v>
      </c>
      <c r="I17" s="22" t="s">
        <v>273</v>
      </c>
      <c r="J17" s="19" t="s">
        <v>310</v>
      </c>
    </row>
    <row r="18" ht="40.5" customHeight="1" spans="1:10">
      <c r="A18" s="103" t="s">
        <v>246</v>
      </c>
      <c r="B18" s="19" t="s">
        <v>306</v>
      </c>
      <c r="C18" s="19" t="s">
        <v>267</v>
      </c>
      <c r="D18" s="19" t="s">
        <v>268</v>
      </c>
      <c r="E18" s="19" t="s">
        <v>311</v>
      </c>
      <c r="F18" s="22" t="s">
        <v>270</v>
      </c>
      <c r="G18" s="19" t="s">
        <v>312</v>
      </c>
      <c r="H18" s="22" t="s">
        <v>313</v>
      </c>
      <c r="I18" s="22" t="s">
        <v>273</v>
      </c>
      <c r="J18" s="19" t="s">
        <v>314</v>
      </c>
    </row>
    <row r="19" ht="40.5" customHeight="1" spans="1:10">
      <c r="A19" s="103" t="s">
        <v>246</v>
      </c>
      <c r="B19" s="19" t="s">
        <v>306</v>
      </c>
      <c r="C19" s="19" t="s">
        <v>267</v>
      </c>
      <c r="D19" s="19" t="s">
        <v>268</v>
      </c>
      <c r="E19" s="19" t="s">
        <v>315</v>
      </c>
      <c r="F19" s="22" t="s">
        <v>270</v>
      </c>
      <c r="G19" s="19" t="s">
        <v>316</v>
      </c>
      <c r="H19" s="22" t="s">
        <v>309</v>
      </c>
      <c r="I19" s="22" t="s">
        <v>273</v>
      </c>
      <c r="J19" s="19" t="s">
        <v>315</v>
      </c>
    </row>
    <row r="20" ht="40.5" customHeight="1" spans="1:10">
      <c r="A20" s="103" t="s">
        <v>246</v>
      </c>
      <c r="B20" s="19" t="s">
        <v>306</v>
      </c>
      <c r="C20" s="19" t="s">
        <v>267</v>
      </c>
      <c r="D20" s="19" t="s">
        <v>282</v>
      </c>
      <c r="E20" s="19" t="s">
        <v>317</v>
      </c>
      <c r="F20" s="22" t="s">
        <v>270</v>
      </c>
      <c r="G20" s="19" t="s">
        <v>318</v>
      </c>
      <c r="H20" s="22" t="s">
        <v>285</v>
      </c>
      <c r="I20" s="22" t="s">
        <v>273</v>
      </c>
      <c r="J20" s="19" t="s">
        <v>319</v>
      </c>
    </row>
    <row r="21" ht="40.5" customHeight="1" spans="1:10">
      <c r="A21" s="103" t="s">
        <v>246</v>
      </c>
      <c r="B21" s="19" t="s">
        <v>306</v>
      </c>
      <c r="C21" s="19" t="s">
        <v>290</v>
      </c>
      <c r="D21" s="19" t="s">
        <v>291</v>
      </c>
      <c r="E21" s="19" t="s">
        <v>320</v>
      </c>
      <c r="F21" s="22" t="s">
        <v>276</v>
      </c>
      <c r="G21" s="19" t="s">
        <v>284</v>
      </c>
      <c r="H21" s="22" t="s">
        <v>285</v>
      </c>
      <c r="I21" s="22" t="s">
        <v>273</v>
      </c>
      <c r="J21" s="19" t="s">
        <v>321</v>
      </c>
    </row>
    <row r="22" ht="40.5" customHeight="1" spans="1:10">
      <c r="A22" s="103" t="s">
        <v>246</v>
      </c>
      <c r="B22" s="19" t="s">
        <v>306</v>
      </c>
      <c r="C22" s="19" t="s">
        <v>290</v>
      </c>
      <c r="D22" s="19" t="s">
        <v>291</v>
      </c>
      <c r="E22" s="19" t="s">
        <v>322</v>
      </c>
      <c r="F22" s="22" t="s">
        <v>276</v>
      </c>
      <c r="G22" s="19" t="s">
        <v>293</v>
      </c>
      <c r="H22" s="22"/>
      <c r="I22" s="22" t="s">
        <v>295</v>
      </c>
      <c r="J22" s="19" t="s">
        <v>323</v>
      </c>
    </row>
    <row r="23" ht="40.5" customHeight="1" spans="1:10">
      <c r="A23" s="103" t="s">
        <v>246</v>
      </c>
      <c r="B23" s="19" t="s">
        <v>306</v>
      </c>
      <c r="C23" s="19" t="s">
        <v>290</v>
      </c>
      <c r="D23" s="19" t="s">
        <v>324</v>
      </c>
      <c r="E23" s="19" t="s">
        <v>325</v>
      </c>
      <c r="F23" s="22" t="s">
        <v>276</v>
      </c>
      <c r="G23" s="19" t="s">
        <v>326</v>
      </c>
      <c r="H23" s="22"/>
      <c r="I23" s="22" t="s">
        <v>295</v>
      </c>
      <c r="J23" s="19" t="s">
        <v>327</v>
      </c>
    </row>
    <row r="24" ht="40.5" customHeight="1" spans="1:10">
      <c r="A24" s="103" t="s">
        <v>246</v>
      </c>
      <c r="B24" s="19" t="s">
        <v>306</v>
      </c>
      <c r="C24" s="19" t="s">
        <v>301</v>
      </c>
      <c r="D24" s="19" t="s">
        <v>302</v>
      </c>
      <c r="E24" s="19" t="s">
        <v>328</v>
      </c>
      <c r="F24" s="22" t="s">
        <v>270</v>
      </c>
      <c r="G24" s="19" t="s">
        <v>318</v>
      </c>
      <c r="H24" s="22" t="s">
        <v>285</v>
      </c>
      <c r="I24" s="22" t="s">
        <v>273</v>
      </c>
      <c r="J24" s="19" t="s">
        <v>329</v>
      </c>
    </row>
    <row r="25" ht="40.5" customHeight="1" spans="1:10">
      <c r="A25" s="103" t="s">
        <v>244</v>
      </c>
      <c r="B25" s="19" t="s">
        <v>330</v>
      </c>
      <c r="C25" s="19" t="s">
        <v>267</v>
      </c>
      <c r="D25" s="19" t="s">
        <v>268</v>
      </c>
      <c r="E25" s="19" t="s">
        <v>331</v>
      </c>
      <c r="F25" s="22" t="s">
        <v>270</v>
      </c>
      <c r="G25" s="19" t="s">
        <v>332</v>
      </c>
      <c r="H25" s="22" t="s">
        <v>333</v>
      </c>
      <c r="I25" s="22" t="s">
        <v>273</v>
      </c>
      <c r="J25" s="19" t="s">
        <v>334</v>
      </c>
    </row>
    <row r="26" ht="40.5" customHeight="1" spans="1:10">
      <c r="A26" s="103" t="s">
        <v>244</v>
      </c>
      <c r="B26" s="19" t="s">
        <v>330</v>
      </c>
      <c r="C26" s="19" t="s">
        <v>267</v>
      </c>
      <c r="D26" s="19" t="s">
        <v>268</v>
      </c>
      <c r="E26" s="19" t="s">
        <v>335</v>
      </c>
      <c r="F26" s="22" t="s">
        <v>270</v>
      </c>
      <c r="G26" s="19" t="s">
        <v>336</v>
      </c>
      <c r="H26" s="22" t="s">
        <v>333</v>
      </c>
      <c r="I26" s="22" t="s">
        <v>273</v>
      </c>
      <c r="J26" s="19" t="s">
        <v>337</v>
      </c>
    </row>
    <row r="27" ht="40.5" customHeight="1" spans="1:10">
      <c r="A27" s="103" t="s">
        <v>244</v>
      </c>
      <c r="B27" s="19" t="s">
        <v>330</v>
      </c>
      <c r="C27" s="19" t="s">
        <v>267</v>
      </c>
      <c r="D27" s="19" t="s">
        <v>287</v>
      </c>
      <c r="E27" s="19" t="s">
        <v>338</v>
      </c>
      <c r="F27" s="22" t="s">
        <v>276</v>
      </c>
      <c r="G27" s="19" t="s">
        <v>284</v>
      </c>
      <c r="H27" s="22" t="s">
        <v>285</v>
      </c>
      <c r="I27" s="22" t="s">
        <v>273</v>
      </c>
      <c r="J27" s="19" t="s">
        <v>339</v>
      </c>
    </row>
    <row r="28" ht="40.5" customHeight="1" spans="1:10">
      <c r="A28" s="103" t="s">
        <v>244</v>
      </c>
      <c r="B28" s="19" t="s">
        <v>330</v>
      </c>
      <c r="C28" s="19" t="s">
        <v>290</v>
      </c>
      <c r="D28" s="19" t="s">
        <v>291</v>
      </c>
      <c r="E28" s="19" t="s">
        <v>292</v>
      </c>
      <c r="F28" s="22" t="s">
        <v>276</v>
      </c>
      <c r="G28" s="19" t="s">
        <v>293</v>
      </c>
      <c r="H28" s="22"/>
      <c r="I28" s="22" t="s">
        <v>295</v>
      </c>
      <c r="J28" s="19" t="s">
        <v>296</v>
      </c>
    </row>
    <row r="29" ht="40.5" customHeight="1" spans="1:10">
      <c r="A29" s="103" t="s">
        <v>244</v>
      </c>
      <c r="B29" s="19" t="s">
        <v>330</v>
      </c>
      <c r="C29" s="19" t="s">
        <v>290</v>
      </c>
      <c r="D29" s="19" t="s">
        <v>291</v>
      </c>
      <c r="E29" s="19" t="s">
        <v>340</v>
      </c>
      <c r="F29" s="22" t="s">
        <v>276</v>
      </c>
      <c r="G29" s="19" t="s">
        <v>293</v>
      </c>
      <c r="H29" s="22"/>
      <c r="I29" s="22" t="s">
        <v>295</v>
      </c>
      <c r="J29" s="19" t="s">
        <v>341</v>
      </c>
    </row>
    <row r="30" ht="40.5" customHeight="1" spans="1:10">
      <c r="A30" s="103" t="s">
        <v>244</v>
      </c>
      <c r="B30" s="19" t="s">
        <v>330</v>
      </c>
      <c r="C30" s="19" t="s">
        <v>290</v>
      </c>
      <c r="D30" s="19" t="s">
        <v>324</v>
      </c>
      <c r="E30" s="19" t="s">
        <v>342</v>
      </c>
      <c r="F30" s="22" t="s">
        <v>276</v>
      </c>
      <c r="G30" s="19" t="s">
        <v>293</v>
      </c>
      <c r="H30" s="22"/>
      <c r="I30" s="22" t="s">
        <v>295</v>
      </c>
      <c r="J30" s="19" t="s">
        <v>343</v>
      </c>
    </row>
    <row r="31" ht="40.5" customHeight="1" spans="1:10">
      <c r="A31" s="103" t="s">
        <v>244</v>
      </c>
      <c r="B31" s="19" t="s">
        <v>330</v>
      </c>
      <c r="C31" s="19" t="s">
        <v>301</v>
      </c>
      <c r="D31" s="19" t="s">
        <v>302</v>
      </c>
      <c r="E31" s="19" t="s">
        <v>344</v>
      </c>
      <c r="F31" s="22" t="s">
        <v>270</v>
      </c>
      <c r="G31" s="19" t="s">
        <v>304</v>
      </c>
      <c r="H31" s="22" t="s">
        <v>285</v>
      </c>
      <c r="I31" s="22" t="s">
        <v>273</v>
      </c>
      <c r="J31" s="19" t="s">
        <v>345</v>
      </c>
    </row>
    <row r="32" ht="40.5" customHeight="1" spans="1:10">
      <c r="A32" s="103" t="s">
        <v>248</v>
      </c>
      <c r="B32" s="19" t="s">
        <v>346</v>
      </c>
      <c r="C32" s="19" t="s">
        <v>267</v>
      </c>
      <c r="D32" s="19" t="s">
        <v>268</v>
      </c>
      <c r="E32" s="19" t="s">
        <v>347</v>
      </c>
      <c r="F32" s="22" t="s">
        <v>276</v>
      </c>
      <c r="G32" s="19" t="s">
        <v>284</v>
      </c>
      <c r="H32" s="22" t="s">
        <v>285</v>
      </c>
      <c r="I32" s="22" t="s">
        <v>273</v>
      </c>
      <c r="J32" s="19" t="s">
        <v>348</v>
      </c>
    </row>
    <row r="33" ht="40.5" customHeight="1" spans="1:10">
      <c r="A33" s="103" t="s">
        <v>248</v>
      </c>
      <c r="B33" s="19" t="s">
        <v>346</v>
      </c>
      <c r="C33" s="19" t="s">
        <v>267</v>
      </c>
      <c r="D33" s="19" t="s">
        <v>268</v>
      </c>
      <c r="E33" s="19" t="s">
        <v>349</v>
      </c>
      <c r="F33" s="22" t="s">
        <v>270</v>
      </c>
      <c r="G33" s="19" t="s">
        <v>350</v>
      </c>
      <c r="H33" s="22" t="s">
        <v>351</v>
      </c>
      <c r="I33" s="22" t="s">
        <v>273</v>
      </c>
      <c r="J33" s="19" t="s">
        <v>349</v>
      </c>
    </row>
    <row r="34" ht="40.5" customHeight="1" spans="1:10">
      <c r="A34" s="103" t="s">
        <v>248</v>
      </c>
      <c r="B34" s="19" t="s">
        <v>346</v>
      </c>
      <c r="C34" s="19" t="s">
        <v>267</v>
      </c>
      <c r="D34" s="19" t="s">
        <v>268</v>
      </c>
      <c r="E34" s="19" t="s">
        <v>352</v>
      </c>
      <c r="F34" s="22" t="s">
        <v>270</v>
      </c>
      <c r="G34" s="19" t="s">
        <v>353</v>
      </c>
      <c r="H34" s="22" t="s">
        <v>272</v>
      </c>
      <c r="I34" s="22" t="s">
        <v>273</v>
      </c>
      <c r="J34" s="19" t="s">
        <v>352</v>
      </c>
    </row>
    <row r="35" ht="40.5" customHeight="1" spans="1:10">
      <c r="A35" s="103" t="s">
        <v>248</v>
      </c>
      <c r="B35" s="19" t="s">
        <v>346</v>
      </c>
      <c r="C35" s="19" t="s">
        <v>267</v>
      </c>
      <c r="D35" s="19" t="s">
        <v>268</v>
      </c>
      <c r="E35" s="19" t="s">
        <v>354</v>
      </c>
      <c r="F35" s="22" t="s">
        <v>276</v>
      </c>
      <c r="G35" s="19" t="s">
        <v>284</v>
      </c>
      <c r="H35" s="22" t="s">
        <v>285</v>
      </c>
      <c r="I35" s="22" t="s">
        <v>273</v>
      </c>
      <c r="J35" s="19" t="s">
        <v>355</v>
      </c>
    </row>
    <row r="36" ht="40.5" customHeight="1" spans="1:10">
      <c r="A36" s="103" t="s">
        <v>248</v>
      </c>
      <c r="B36" s="19" t="s">
        <v>346</v>
      </c>
      <c r="C36" s="19" t="s">
        <v>267</v>
      </c>
      <c r="D36" s="19" t="s">
        <v>287</v>
      </c>
      <c r="E36" s="19" t="s">
        <v>356</v>
      </c>
      <c r="F36" s="22" t="s">
        <v>276</v>
      </c>
      <c r="G36" s="19" t="s">
        <v>284</v>
      </c>
      <c r="H36" s="22" t="s">
        <v>285</v>
      </c>
      <c r="I36" s="22" t="s">
        <v>273</v>
      </c>
      <c r="J36" s="19" t="s">
        <v>356</v>
      </c>
    </row>
    <row r="37" ht="40.5" customHeight="1" spans="1:10">
      <c r="A37" s="103" t="s">
        <v>248</v>
      </c>
      <c r="B37" s="19" t="s">
        <v>346</v>
      </c>
      <c r="C37" s="19" t="s">
        <v>290</v>
      </c>
      <c r="D37" s="19" t="s">
        <v>291</v>
      </c>
      <c r="E37" s="19" t="s">
        <v>357</v>
      </c>
      <c r="F37" s="22" t="s">
        <v>276</v>
      </c>
      <c r="G37" s="19" t="s">
        <v>293</v>
      </c>
      <c r="H37" s="22"/>
      <c r="I37" s="22" t="s">
        <v>295</v>
      </c>
      <c r="J37" s="19" t="s">
        <v>358</v>
      </c>
    </row>
    <row r="38" ht="40.5" customHeight="1" spans="1:10">
      <c r="A38" s="103" t="s">
        <v>248</v>
      </c>
      <c r="B38" s="19" t="s">
        <v>346</v>
      </c>
      <c r="C38" s="19" t="s">
        <v>290</v>
      </c>
      <c r="D38" s="19" t="s">
        <v>291</v>
      </c>
      <c r="E38" s="19" t="s">
        <v>359</v>
      </c>
      <c r="F38" s="22" t="s">
        <v>276</v>
      </c>
      <c r="G38" s="19" t="s">
        <v>360</v>
      </c>
      <c r="H38" s="22"/>
      <c r="I38" s="22" t="s">
        <v>295</v>
      </c>
      <c r="J38" s="19" t="s">
        <v>361</v>
      </c>
    </row>
    <row r="39" ht="40.5" customHeight="1" spans="1:10">
      <c r="A39" s="103" t="s">
        <v>248</v>
      </c>
      <c r="B39" s="19" t="s">
        <v>346</v>
      </c>
      <c r="C39" s="19" t="s">
        <v>290</v>
      </c>
      <c r="D39" s="19" t="s">
        <v>291</v>
      </c>
      <c r="E39" s="19" t="s">
        <v>362</v>
      </c>
      <c r="F39" s="22" t="s">
        <v>276</v>
      </c>
      <c r="G39" s="19" t="s">
        <v>293</v>
      </c>
      <c r="H39" s="22"/>
      <c r="I39" s="22" t="s">
        <v>295</v>
      </c>
      <c r="J39" s="19" t="s">
        <v>363</v>
      </c>
    </row>
    <row r="40" ht="40.5" customHeight="1" spans="1:10">
      <c r="A40" s="103" t="s">
        <v>248</v>
      </c>
      <c r="B40" s="19" t="s">
        <v>346</v>
      </c>
      <c r="C40" s="19" t="s">
        <v>290</v>
      </c>
      <c r="D40" s="19" t="s">
        <v>291</v>
      </c>
      <c r="E40" s="19" t="s">
        <v>364</v>
      </c>
      <c r="F40" s="22" t="s">
        <v>276</v>
      </c>
      <c r="G40" s="19" t="s">
        <v>293</v>
      </c>
      <c r="H40" s="22"/>
      <c r="I40" s="22" t="s">
        <v>295</v>
      </c>
      <c r="J40" s="19" t="s">
        <v>365</v>
      </c>
    </row>
    <row r="41" ht="40.5" customHeight="1" spans="1:10">
      <c r="A41" s="103" t="s">
        <v>248</v>
      </c>
      <c r="B41" s="19" t="s">
        <v>346</v>
      </c>
      <c r="C41" s="19" t="s">
        <v>301</v>
      </c>
      <c r="D41" s="19" t="s">
        <v>302</v>
      </c>
      <c r="E41" s="19" t="s">
        <v>366</v>
      </c>
      <c r="F41" s="22" t="s">
        <v>270</v>
      </c>
      <c r="G41" s="19" t="s">
        <v>318</v>
      </c>
      <c r="H41" s="22" t="s">
        <v>285</v>
      </c>
      <c r="I41" s="22" t="s">
        <v>273</v>
      </c>
      <c r="J41" s="19" t="s">
        <v>366</v>
      </c>
    </row>
    <row r="42" ht="40.5" customHeight="1" spans="1:10">
      <c r="A42" s="103" t="s">
        <v>253</v>
      </c>
      <c r="B42" s="19" t="s">
        <v>367</v>
      </c>
      <c r="C42" s="19" t="s">
        <v>267</v>
      </c>
      <c r="D42" s="19" t="s">
        <v>268</v>
      </c>
      <c r="E42" s="19" t="s">
        <v>368</v>
      </c>
      <c r="F42" s="22" t="s">
        <v>276</v>
      </c>
      <c r="G42" s="19" t="s">
        <v>112</v>
      </c>
      <c r="H42" s="22" t="s">
        <v>272</v>
      </c>
      <c r="I42" s="22" t="s">
        <v>273</v>
      </c>
      <c r="J42" s="19" t="s">
        <v>277</v>
      </c>
    </row>
    <row r="43" ht="40.5" customHeight="1" spans="1:10">
      <c r="A43" s="103" t="s">
        <v>253</v>
      </c>
      <c r="B43" s="19" t="s">
        <v>367</v>
      </c>
      <c r="C43" s="19" t="s">
        <v>267</v>
      </c>
      <c r="D43" s="19" t="s">
        <v>282</v>
      </c>
      <c r="E43" s="19" t="s">
        <v>369</v>
      </c>
      <c r="F43" s="22" t="s">
        <v>276</v>
      </c>
      <c r="G43" s="19" t="s">
        <v>112</v>
      </c>
      <c r="H43" s="22" t="s">
        <v>370</v>
      </c>
      <c r="I43" s="22" t="s">
        <v>273</v>
      </c>
      <c r="J43" s="19" t="s">
        <v>371</v>
      </c>
    </row>
    <row r="44" ht="40.5" customHeight="1" spans="1:10">
      <c r="A44" s="103" t="s">
        <v>253</v>
      </c>
      <c r="B44" s="19" t="s">
        <v>367</v>
      </c>
      <c r="C44" s="19" t="s">
        <v>267</v>
      </c>
      <c r="D44" s="19" t="s">
        <v>287</v>
      </c>
      <c r="E44" s="19" t="s">
        <v>372</v>
      </c>
      <c r="F44" s="22" t="s">
        <v>276</v>
      </c>
      <c r="G44" s="19" t="s">
        <v>284</v>
      </c>
      <c r="H44" s="22" t="s">
        <v>285</v>
      </c>
      <c r="I44" s="22" t="s">
        <v>273</v>
      </c>
      <c r="J44" s="19" t="s">
        <v>373</v>
      </c>
    </row>
    <row r="45" ht="51" customHeight="1" spans="1:10">
      <c r="A45" s="103" t="s">
        <v>253</v>
      </c>
      <c r="B45" s="19" t="s">
        <v>367</v>
      </c>
      <c r="C45" s="19" t="s">
        <v>290</v>
      </c>
      <c r="D45" s="19" t="s">
        <v>291</v>
      </c>
      <c r="E45" s="19" t="s">
        <v>374</v>
      </c>
      <c r="F45" s="22" t="s">
        <v>276</v>
      </c>
      <c r="G45" s="19" t="s">
        <v>293</v>
      </c>
      <c r="H45" s="22"/>
      <c r="I45" s="22" t="s">
        <v>295</v>
      </c>
      <c r="J45" s="19" t="s">
        <v>375</v>
      </c>
    </row>
    <row r="46" ht="40.5" customHeight="1" spans="1:10">
      <c r="A46" s="103" t="s">
        <v>253</v>
      </c>
      <c r="B46" s="19" t="s">
        <v>367</v>
      </c>
      <c r="C46" s="19" t="s">
        <v>290</v>
      </c>
      <c r="D46" s="19" t="s">
        <v>291</v>
      </c>
      <c r="E46" s="19" t="s">
        <v>292</v>
      </c>
      <c r="F46" s="22" t="s">
        <v>276</v>
      </c>
      <c r="G46" s="19" t="s">
        <v>293</v>
      </c>
      <c r="H46" s="22"/>
      <c r="I46" s="22" t="s">
        <v>295</v>
      </c>
      <c r="J46" s="19" t="s">
        <v>296</v>
      </c>
    </row>
    <row r="47" ht="40.5" customHeight="1" spans="1:10">
      <c r="A47" s="103" t="s">
        <v>253</v>
      </c>
      <c r="B47" s="19" t="s">
        <v>367</v>
      </c>
      <c r="C47" s="19" t="s">
        <v>290</v>
      </c>
      <c r="D47" s="19" t="s">
        <v>324</v>
      </c>
      <c r="E47" s="19" t="s">
        <v>376</v>
      </c>
      <c r="F47" s="22" t="s">
        <v>276</v>
      </c>
      <c r="G47" s="19" t="s">
        <v>377</v>
      </c>
      <c r="H47" s="22"/>
      <c r="I47" s="22" t="s">
        <v>295</v>
      </c>
      <c r="J47" s="19" t="s">
        <v>343</v>
      </c>
    </row>
    <row r="48" ht="40.5" customHeight="1" spans="1:10">
      <c r="A48" s="103" t="s">
        <v>253</v>
      </c>
      <c r="B48" s="19" t="s">
        <v>367</v>
      </c>
      <c r="C48" s="19" t="s">
        <v>301</v>
      </c>
      <c r="D48" s="19" t="s">
        <v>302</v>
      </c>
      <c r="E48" s="19" t="s">
        <v>344</v>
      </c>
      <c r="F48" s="22" t="s">
        <v>270</v>
      </c>
      <c r="G48" s="19" t="s">
        <v>318</v>
      </c>
      <c r="H48" s="22" t="s">
        <v>285</v>
      </c>
      <c r="I48" s="22" t="s">
        <v>273</v>
      </c>
      <c r="J48" s="19" t="s">
        <v>345</v>
      </c>
    </row>
    <row r="49" ht="40.5" customHeight="1" spans="1:10">
      <c r="A49" s="103" t="s">
        <v>250</v>
      </c>
      <c r="B49" s="19" t="s">
        <v>378</v>
      </c>
      <c r="C49" s="19" t="s">
        <v>267</v>
      </c>
      <c r="D49" s="19" t="s">
        <v>268</v>
      </c>
      <c r="E49" s="19" t="s">
        <v>379</v>
      </c>
      <c r="F49" s="22" t="s">
        <v>276</v>
      </c>
      <c r="G49" s="19" t="s">
        <v>284</v>
      </c>
      <c r="H49" s="22" t="s">
        <v>285</v>
      </c>
      <c r="I49" s="22" t="s">
        <v>273</v>
      </c>
      <c r="J49" s="19" t="s">
        <v>380</v>
      </c>
    </row>
    <row r="50" ht="40.5" customHeight="1" spans="1:10">
      <c r="A50" s="103" t="s">
        <v>250</v>
      </c>
      <c r="B50" s="19" t="s">
        <v>378</v>
      </c>
      <c r="C50" s="19" t="s">
        <v>267</v>
      </c>
      <c r="D50" s="19" t="s">
        <v>268</v>
      </c>
      <c r="E50" s="19" t="s">
        <v>381</v>
      </c>
      <c r="F50" s="22" t="s">
        <v>270</v>
      </c>
      <c r="G50" s="19" t="s">
        <v>382</v>
      </c>
      <c r="H50" s="22" t="s">
        <v>383</v>
      </c>
      <c r="I50" s="22" t="s">
        <v>273</v>
      </c>
      <c r="J50" s="19" t="s">
        <v>381</v>
      </c>
    </row>
    <row r="51" ht="40.5" customHeight="1" spans="1:10">
      <c r="A51" s="103" t="s">
        <v>250</v>
      </c>
      <c r="B51" s="19" t="s">
        <v>378</v>
      </c>
      <c r="C51" s="19" t="s">
        <v>267</v>
      </c>
      <c r="D51" s="19" t="s">
        <v>268</v>
      </c>
      <c r="E51" s="19" t="s">
        <v>384</v>
      </c>
      <c r="F51" s="22" t="s">
        <v>276</v>
      </c>
      <c r="G51" s="19" t="s">
        <v>284</v>
      </c>
      <c r="H51" s="22" t="s">
        <v>285</v>
      </c>
      <c r="I51" s="22" t="s">
        <v>273</v>
      </c>
      <c r="J51" s="19" t="s">
        <v>385</v>
      </c>
    </row>
    <row r="52" ht="40.5" customHeight="1" spans="1:10">
      <c r="A52" s="103" t="s">
        <v>250</v>
      </c>
      <c r="B52" s="19" t="s">
        <v>378</v>
      </c>
      <c r="C52" s="19" t="s">
        <v>267</v>
      </c>
      <c r="D52" s="19" t="s">
        <v>268</v>
      </c>
      <c r="E52" s="19" t="s">
        <v>386</v>
      </c>
      <c r="F52" s="22" t="s">
        <v>270</v>
      </c>
      <c r="G52" s="19" t="s">
        <v>387</v>
      </c>
      <c r="H52" s="22" t="s">
        <v>388</v>
      </c>
      <c r="I52" s="22" t="s">
        <v>273</v>
      </c>
      <c r="J52" s="19" t="s">
        <v>389</v>
      </c>
    </row>
    <row r="53" ht="40.5" customHeight="1" spans="1:10">
      <c r="A53" s="103" t="s">
        <v>250</v>
      </c>
      <c r="B53" s="19" t="s">
        <v>378</v>
      </c>
      <c r="C53" s="19" t="s">
        <v>267</v>
      </c>
      <c r="D53" s="19" t="s">
        <v>282</v>
      </c>
      <c r="E53" s="19" t="s">
        <v>390</v>
      </c>
      <c r="F53" s="22" t="s">
        <v>276</v>
      </c>
      <c r="G53" s="19" t="s">
        <v>391</v>
      </c>
      <c r="H53" s="22"/>
      <c r="I53" s="22" t="s">
        <v>295</v>
      </c>
      <c r="J53" s="19" t="s">
        <v>392</v>
      </c>
    </row>
    <row r="54" ht="40.5" customHeight="1" spans="1:10">
      <c r="A54" s="103" t="s">
        <v>250</v>
      </c>
      <c r="B54" s="19" t="s">
        <v>378</v>
      </c>
      <c r="C54" s="19" t="s">
        <v>290</v>
      </c>
      <c r="D54" s="19" t="s">
        <v>291</v>
      </c>
      <c r="E54" s="19" t="s">
        <v>393</v>
      </c>
      <c r="F54" s="22" t="s">
        <v>276</v>
      </c>
      <c r="G54" s="19" t="s">
        <v>293</v>
      </c>
      <c r="H54" s="22"/>
      <c r="I54" s="22" t="s">
        <v>295</v>
      </c>
      <c r="J54" s="19" t="s">
        <v>393</v>
      </c>
    </row>
    <row r="55" ht="40.5" customHeight="1" spans="1:10">
      <c r="A55" s="103" t="s">
        <v>250</v>
      </c>
      <c r="B55" s="19" t="s">
        <v>378</v>
      </c>
      <c r="C55" s="19" t="s">
        <v>290</v>
      </c>
      <c r="D55" s="19" t="s">
        <v>291</v>
      </c>
      <c r="E55" s="19" t="s">
        <v>394</v>
      </c>
      <c r="F55" s="22" t="s">
        <v>276</v>
      </c>
      <c r="G55" s="19" t="s">
        <v>293</v>
      </c>
      <c r="H55" s="22"/>
      <c r="I55" s="22" t="s">
        <v>295</v>
      </c>
      <c r="J55" s="19" t="s">
        <v>395</v>
      </c>
    </row>
    <row r="56" ht="40.5" customHeight="1" spans="1:10">
      <c r="A56" s="103" t="s">
        <v>250</v>
      </c>
      <c r="B56" s="19" t="s">
        <v>378</v>
      </c>
      <c r="C56" s="19" t="s">
        <v>290</v>
      </c>
      <c r="D56" s="19" t="s">
        <v>291</v>
      </c>
      <c r="E56" s="19" t="s">
        <v>396</v>
      </c>
      <c r="F56" s="22" t="s">
        <v>276</v>
      </c>
      <c r="G56" s="19" t="s">
        <v>293</v>
      </c>
      <c r="H56" s="22"/>
      <c r="I56" s="22" t="s">
        <v>295</v>
      </c>
      <c r="J56" s="19" t="s">
        <v>397</v>
      </c>
    </row>
    <row r="57" ht="40.5" customHeight="1" spans="1:10">
      <c r="A57" s="103" t="s">
        <v>250</v>
      </c>
      <c r="B57" s="19" t="s">
        <v>378</v>
      </c>
      <c r="C57" s="19" t="s">
        <v>290</v>
      </c>
      <c r="D57" s="19" t="s">
        <v>324</v>
      </c>
      <c r="E57" s="19" t="s">
        <v>398</v>
      </c>
      <c r="F57" s="22" t="s">
        <v>276</v>
      </c>
      <c r="G57" s="19" t="s">
        <v>293</v>
      </c>
      <c r="H57" s="22"/>
      <c r="I57" s="22" t="s">
        <v>295</v>
      </c>
      <c r="J57" s="19" t="s">
        <v>399</v>
      </c>
    </row>
    <row r="58" ht="40.5" customHeight="1" spans="1:10">
      <c r="A58" s="103" t="s">
        <v>250</v>
      </c>
      <c r="B58" s="19" t="s">
        <v>378</v>
      </c>
      <c r="C58" s="19" t="s">
        <v>301</v>
      </c>
      <c r="D58" s="19" t="s">
        <v>302</v>
      </c>
      <c r="E58" s="19" t="s">
        <v>400</v>
      </c>
      <c r="F58" s="22" t="s">
        <v>270</v>
      </c>
      <c r="G58" s="19" t="s">
        <v>304</v>
      </c>
      <c r="H58" s="22" t="s">
        <v>285</v>
      </c>
      <c r="I58" s="22" t="s">
        <v>273</v>
      </c>
      <c r="J58" s="19" t="s">
        <v>401</v>
      </c>
    </row>
  </sheetData>
  <mergeCells count="14">
    <mergeCell ref="A2:J2"/>
    <mergeCell ref="A3:H3"/>
    <mergeCell ref="A8:A16"/>
    <mergeCell ref="A17:A24"/>
    <mergeCell ref="A25:A31"/>
    <mergeCell ref="A32:A41"/>
    <mergeCell ref="A42:A48"/>
    <mergeCell ref="A49:A58"/>
    <mergeCell ref="B8:B16"/>
    <mergeCell ref="B17:B24"/>
    <mergeCell ref="B25:B31"/>
    <mergeCell ref="B32:B41"/>
    <mergeCell ref="B42:B48"/>
    <mergeCell ref="B49:B58"/>
  </mergeCells>
  <printOptions horizontalCentered="1"/>
  <pageMargins left="0.79" right="0.79" top="0.59" bottom="0.59" header="0" footer="0"/>
  <pageSetup paperSize="9" scale="2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view="pageBreakPreview" zoomScaleNormal="100" workbookViewId="0">
      <selection activeCell="B16" sqref="B16"/>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ht="15.75" customHeight="1" spans="1:6">
      <c r="A1" s="107">
        <v>1</v>
      </c>
      <c r="B1" s="108">
        <v>0</v>
      </c>
      <c r="C1" s="107">
        <v>1</v>
      </c>
      <c r="D1" s="109"/>
      <c r="E1" s="109"/>
      <c r="F1" s="110" t="s">
        <v>402</v>
      </c>
    </row>
    <row r="2" ht="36.75" customHeight="1" spans="1:6">
      <c r="A2" s="111" t="str">
        <f>"2025"&amp;"年部门政府性基金预算支出预算表"</f>
        <v>2025年部门政府性基金预算支出预算表</v>
      </c>
      <c r="B2" s="111" t="s">
        <v>403</v>
      </c>
      <c r="C2" s="111"/>
      <c r="D2" s="111"/>
      <c r="E2" s="111"/>
      <c r="F2" s="111"/>
    </row>
    <row r="3" ht="13.5" customHeight="1" spans="1:6">
      <c r="A3" s="5" t="str">
        <f>"单位名称："&amp;"中国共产党西双版纳傣族自治州委员会组织部"</f>
        <v>单位名称：中国共产党西双版纳傣族自治州委员会组织部</v>
      </c>
      <c r="B3" s="5" t="str">
        <f>"单位名称："&amp;"中国共产党西双版纳傣族自治州委员会组织部"</f>
        <v>单位名称：中国共产党西双版纳傣族自治州委员会组织部</v>
      </c>
      <c r="C3" s="5"/>
      <c r="D3" s="106"/>
      <c r="E3" s="106"/>
      <c r="F3" s="106" t="s">
        <v>1</v>
      </c>
    </row>
    <row r="4" ht="19.5" customHeight="1" spans="1:6">
      <c r="A4" s="112" t="s">
        <v>124</v>
      </c>
      <c r="B4" s="113" t="s">
        <v>47</v>
      </c>
      <c r="C4" s="114" t="s">
        <v>48</v>
      </c>
      <c r="D4" s="11" t="s">
        <v>404</v>
      </c>
      <c r="E4" s="11"/>
      <c r="F4" s="12"/>
    </row>
    <row r="5" ht="18.75" customHeight="1" spans="1:6">
      <c r="A5" s="115"/>
      <c r="B5" s="116"/>
      <c r="C5" s="100"/>
      <c r="D5" s="99" t="s">
        <v>29</v>
      </c>
      <c r="E5" s="99" t="s">
        <v>49</v>
      </c>
      <c r="F5" s="99" t="s">
        <v>50</v>
      </c>
    </row>
    <row r="6" ht="18.75" customHeight="1" spans="1:6">
      <c r="A6" s="115">
        <v>1</v>
      </c>
      <c r="B6" s="117" t="s">
        <v>110</v>
      </c>
      <c r="C6" s="100">
        <v>3</v>
      </c>
      <c r="D6" s="99">
        <v>4</v>
      </c>
      <c r="E6" s="99">
        <v>5</v>
      </c>
      <c r="F6" s="99">
        <v>6</v>
      </c>
    </row>
    <row r="7" ht="21" customHeight="1" spans="1:6">
      <c r="A7" s="19"/>
      <c r="B7" s="19"/>
      <c r="C7" s="19"/>
      <c r="D7" s="20"/>
      <c r="E7" s="20"/>
      <c r="F7" s="20"/>
    </row>
    <row r="8" ht="21" customHeight="1" spans="1:6">
      <c r="A8" s="19"/>
      <c r="B8" s="19"/>
      <c r="C8" s="19"/>
      <c r="D8" s="20"/>
      <c r="E8" s="20"/>
      <c r="F8" s="20"/>
    </row>
    <row r="9" ht="18.75" customHeight="1" spans="1:6">
      <c r="A9" s="118" t="s">
        <v>94</v>
      </c>
      <c r="B9" s="119" t="s">
        <v>94</v>
      </c>
      <c r="C9" s="120" t="s">
        <v>94</v>
      </c>
      <c r="D9" s="20"/>
      <c r="E9" s="20"/>
      <c r="F9" s="20"/>
    </row>
    <row r="11" customHeight="1" spans="1:1">
      <c r="A11" s="26" t="s">
        <v>405</v>
      </c>
    </row>
  </sheetData>
  <mergeCells count="7">
    <mergeCell ref="A2:F2"/>
    <mergeCell ref="A3:C3"/>
    <mergeCell ref="D4:F4"/>
    <mergeCell ref="A9:C9"/>
    <mergeCell ref="A4:A5"/>
    <mergeCell ref="B4:B5"/>
    <mergeCell ref="C4:C5"/>
  </mergeCells>
  <printOptions horizontalCentered="1"/>
  <pageMargins left="0.3" right="0.3" top="0.46" bottom="0.46" header="0.4" footer="0.4"/>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view="pageBreakPreview" zoomScaleNormal="100" workbookViewId="0">
      <selection activeCell="H12" sqref="H12:H14"/>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ht="15.75" customHeight="1" spans="1:17">
      <c r="A1" s="2"/>
      <c r="B1" s="2"/>
      <c r="C1" s="2"/>
      <c r="D1" s="2"/>
      <c r="E1" s="2"/>
      <c r="F1" s="2"/>
      <c r="G1" s="2"/>
      <c r="H1" s="2"/>
      <c r="I1" s="2"/>
      <c r="J1" s="2"/>
      <c r="O1" s="92"/>
      <c r="P1" s="92"/>
      <c r="Q1" s="32" t="s">
        <v>406</v>
      </c>
    </row>
    <row r="2" ht="35.25" customHeight="1" spans="1:17">
      <c r="A2" s="33" t="str">
        <f>"2025"&amp;"年部门政府采购预算表"</f>
        <v>2025年部门政府采购预算表</v>
      </c>
      <c r="B2" s="33"/>
      <c r="C2" s="33"/>
      <c r="D2" s="33"/>
      <c r="E2" s="33"/>
      <c r="F2" s="33"/>
      <c r="G2" s="33"/>
      <c r="H2" s="33"/>
      <c r="I2" s="33"/>
      <c r="J2" s="33"/>
      <c r="K2" s="33"/>
      <c r="L2" s="33"/>
      <c r="M2" s="33"/>
      <c r="N2" s="33"/>
      <c r="O2" s="33"/>
      <c r="P2" s="33"/>
      <c r="Q2" s="33"/>
    </row>
    <row r="3" ht="18.75" customHeight="1" spans="1:17">
      <c r="A3" s="34" t="str">
        <f>"单位名称："&amp;"中国共产党西双版纳傣族自治州委员会组织部"</f>
        <v>单位名称：中国共产党西双版纳傣族自治州委员会组织部</v>
      </c>
      <c r="B3" s="34"/>
      <c r="C3" s="34"/>
      <c r="D3" s="34"/>
      <c r="E3" s="34"/>
      <c r="F3" s="34"/>
      <c r="G3" s="6"/>
      <c r="H3" s="6"/>
      <c r="I3" s="6"/>
      <c r="J3" s="6"/>
      <c r="K3" s="35"/>
      <c r="L3" s="35"/>
      <c r="M3" s="35"/>
      <c r="N3" s="35"/>
      <c r="O3" s="7"/>
      <c r="P3" s="7"/>
      <c r="Q3" s="106" t="s">
        <v>116</v>
      </c>
    </row>
    <row r="4" ht="15.75" customHeight="1" spans="1:17">
      <c r="A4" s="9" t="s">
        <v>407</v>
      </c>
      <c r="B4" s="83" t="s">
        <v>408</v>
      </c>
      <c r="C4" s="83" t="s">
        <v>409</v>
      </c>
      <c r="D4" s="83" t="s">
        <v>410</v>
      </c>
      <c r="E4" s="83" t="s">
        <v>411</v>
      </c>
      <c r="F4" s="83" t="s">
        <v>412</v>
      </c>
      <c r="G4" s="38" t="s">
        <v>131</v>
      </c>
      <c r="H4" s="38"/>
      <c r="I4" s="38"/>
      <c r="J4" s="38"/>
      <c r="K4" s="38"/>
      <c r="L4" s="38"/>
      <c r="M4" s="38"/>
      <c r="N4" s="38"/>
      <c r="O4" s="38"/>
      <c r="P4" s="38"/>
      <c r="Q4" s="39"/>
    </row>
    <row r="5" ht="17.25" customHeight="1" spans="1:17">
      <c r="A5" s="14"/>
      <c r="B5" s="85"/>
      <c r="C5" s="85"/>
      <c r="D5" s="85"/>
      <c r="E5" s="85"/>
      <c r="F5" s="85"/>
      <c r="G5" s="85" t="s">
        <v>29</v>
      </c>
      <c r="H5" s="85" t="s">
        <v>32</v>
      </c>
      <c r="I5" s="85" t="s">
        <v>413</v>
      </c>
      <c r="J5" s="85" t="s">
        <v>414</v>
      </c>
      <c r="K5" s="86" t="s">
        <v>415</v>
      </c>
      <c r="L5" s="97" t="s">
        <v>52</v>
      </c>
      <c r="M5" s="97"/>
      <c r="N5" s="97"/>
      <c r="O5" s="97"/>
      <c r="P5" s="97"/>
      <c r="Q5" s="87"/>
    </row>
    <row r="6" ht="54" customHeight="1" spans="1:17">
      <c r="A6" s="16"/>
      <c r="B6" s="87"/>
      <c r="C6" s="87"/>
      <c r="D6" s="87"/>
      <c r="E6" s="87"/>
      <c r="F6" s="87"/>
      <c r="G6" s="87"/>
      <c r="H6" s="87" t="s">
        <v>31</v>
      </c>
      <c r="I6" s="87"/>
      <c r="J6" s="87"/>
      <c r="K6" s="88"/>
      <c r="L6" s="87" t="s">
        <v>31</v>
      </c>
      <c r="M6" s="87" t="s">
        <v>38</v>
      </c>
      <c r="N6" s="87" t="s">
        <v>140</v>
      </c>
      <c r="O6" s="98" t="s">
        <v>40</v>
      </c>
      <c r="P6" s="88" t="s">
        <v>41</v>
      </c>
      <c r="Q6" s="87" t="s">
        <v>42</v>
      </c>
    </row>
    <row r="7" ht="19.5" customHeight="1" spans="1:17">
      <c r="A7" s="29">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21" customHeight="1" spans="1:17">
      <c r="A8" s="19" t="s">
        <v>44</v>
      </c>
      <c r="B8" s="101"/>
      <c r="C8" s="101"/>
      <c r="D8" s="101"/>
      <c r="E8" s="102">
        <v>405</v>
      </c>
      <c r="F8" s="20">
        <v>94000</v>
      </c>
      <c r="G8" s="20">
        <v>113500</v>
      </c>
      <c r="H8" s="20">
        <v>113500</v>
      </c>
      <c r="I8" s="20"/>
      <c r="J8" s="20"/>
      <c r="K8" s="20"/>
      <c r="L8" s="20"/>
      <c r="M8" s="20"/>
      <c r="N8" s="20"/>
      <c r="O8" s="20"/>
      <c r="P8" s="20"/>
      <c r="Q8" s="20"/>
    </row>
    <row r="9" ht="21" customHeight="1" spans="1:17">
      <c r="A9" s="21" t="s">
        <v>44</v>
      </c>
      <c r="B9" s="19"/>
      <c r="C9" s="19"/>
      <c r="D9" s="22"/>
      <c r="E9" s="102">
        <v>405</v>
      </c>
      <c r="F9" s="20">
        <v>94000</v>
      </c>
      <c r="G9" s="20">
        <v>113500</v>
      </c>
      <c r="H9" s="20">
        <v>113500</v>
      </c>
      <c r="I9" s="20"/>
      <c r="J9" s="20"/>
      <c r="K9" s="20"/>
      <c r="L9" s="20"/>
      <c r="M9" s="20"/>
      <c r="N9" s="20"/>
      <c r="O9" s="20"/>
      <c r="P9" s="20"/>
      <c r="Q9" s="20"/>
    </row>
    <row r="10" ht="21" customHeight="1" spans="1:17">
      <c r="A10" s="103" t="s">
        <v>181</v>
      </c>
      <c r="B10" s="19" t="s">
        <v>416</v>
      </c>
      <c r="C10" s="19" t="s">
        <v>417</v>
      </c>
      <c r="D10" s="22" t="s">
        <v>418</v>
      </c>
      <c r="E10" s="104">
        <v>2</v>
      </c>
      <c r="F10" s="20">
        <v>8000</v>
      </c>
      <c r="G10" s="20">
        <v>8000</v>
      </c>
      <c r="H10" s="20">
        <v>8000</v>
      </c>
      <c r="I10" s="20"/>
      <c r="J10" s="20"/>
      <c r="K10" s="20"/>
      <c r="L10" s="20"/>
      <c r="M10" s="20"/>
      <c r="N10" s="20"/>
      <c r="O10" s="20"/>
      <c r="P10" s="20"/>
      <c r="Q10" s="20"/>
    </row>
    <row r="11" ht="21" customHeight="1" spans="1:17">
      <c r="A11" s="103" t="s">
        <v>181</v>
      </c>
      <c r="B11" s="19" t="s">
        <v>419</v>
      </c>
      <c r="C11" s="19" t="s">
        <v>420</v>
      </c>
      <c r="D11" s="22" t="s">
        <v>421</v>
      </c>
      <c r="E11" s="104">
        <v>400</v>
      </c>
      <c r="F11" s="20">
        <v>66000</v>
      </c>
      <c r="G11" s="20">
        <v>66000</v>
      </c>
      <c r="H11" s="20">
        <v>66000</v>
      </c>
      <c r="I11" s="20"/>
      <c r="J11" s="20"/>
      <c r="K11" s="20"/>
      <c r="L11" s="20"/>
      <c r="M11" s="20"/>
      <c r="N11" s="20"/>
      <c r="O11" s="20"/>
      <c r="P11" s="20"/>
      <c r="Q11" s="20"/>
    </row>
    <row r="12" ht="21" customHeight="1" spans="1:17">
      <c r="A12" s="103" t="s">
        <v>207</v>
      </c>
      <c r="B12" s="19" t="s">
        <v>422</v>
      </c>
      <c r="C12" s="19" t="s">
        <v>423</v>
      </c>
      <c r="D12" s="22" t="s">
        <v>370</v>
      </c>
      <c r="E12" s="104">
        <v>1</v>
      </c>
      <c r="F12" s="20"/>
      <c r="G12" s="20">
        <v>4500</v>
      </c>
      <c r="H12" s="20">
        <v>4500</v>
      </c>
      <c r="I12" s="20"/>
      <c r="J12" s="20"/>
      <c r="K12" s="20"/>
      <c r="L12" s="20"/>
      <c r="M12" s="20"/>
      <c r="N12" s="20"/>
      <c r="O12" s="20"/>
      <c r="P12" s="20"/>
      <c r="Q12" s="20"/>
    </row>
    <row r="13" ht="21" customHeight="1" spans="1:17">
      <c r="A13" s="103" t="s">
        <v>207</v>
      </c>
      <c r="B13" s="19" t="s">
        <v>424</v>
      </c>
      <c r="C13" s="19" t="s">
        <v>425</v>
      </c>
      <c r="D13" s="22" t="s">
        <v>370</v>
      </c>
      <c r="E13" s="104">
        <v>1</v>
      </c>
      <c r="F13" s="20">
        <v>20000</v>
      </c>
      <c r="G13" s="20">
        <v>20000</v>
      </c>
      <c r="H13" s="20">
        <v>20000</v>
      </c>
      <c r="I13" s="20"/>
      <c r="J13" s="20"/>
      <c r="K13" s="20"/>
      <c r="L13" s="20"/>
      <c r="M13" s="20"/>
      <c r="N13" s="20"/>
      <c r="O13" s="20"/>
      <c r="P13" s="20"/>
      <c r="Q13" s="20"/>
    </row>
    <row r="14" ht="21" customHeight="1" spans="1:17">
      <c r="A14" s="103" t="s">
        <v>207</v>
      </c>
      <c r="B14" s="19" t="s">
        <v>426</v>
      </c>
      <c r="C14" s="19" t="s">
        <v>427</v>
      </c>
      <c r="D14" s="22" t="s">
        <v>370</v>
      </c>
      <c r="E14" s="104">
        <v>1</v>
      </c>
      <c r="F14" s="20"/>
      <c r="G14" s="20">
        <v>15000</v>
      </c>
      <c r="H14" s="20">
        <v>15000</v>
      </c>
      <c r="I14" s="20"/>
      <c r="J14" s="20"/>
      <c r="K14" s="20"/>
      <c r="L14" s="20"/>
      <c r="M14" s="20"/>
      <c r="N14" s="20"/>
      <c r="O14" s="20"/>
      <c r="P14" s="20"/>
      <c r="Q14" s="20"/>
    </row>
    <row r="15" ht="21" customHeight="1" spans="1:17">
      <c r="A15" s="90" t="s">
        <v>94</v>
      </c>
      <c r="B15" s="91"/>
      <c r="C15" s="91"/>
      <c r="D15" s="91"/>
      <c r="E15" s="105"/>
      <c r="F15" s="20">
        <v>94000</v>
      </c>
      <c r="G15" s="20">
        <v>113500</v>
      </c>
      <c r="H15" s="20">
        <v>113500</v>
      </c>
      <c r="I15" s="20"/>
      <c r="J15" s="20"/>
      <c r="K15" s="20"/>
      <c r="L15" s="20"/>
      <c r="M15" s="20"/>
      <c r="N15" s="20"/>
      <c r="O15" s="20"/>
      <c r="P15" s="20"/>
      <c r="Q15" s="20"/>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4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view="pageBreakPreview" zoomScaleNormal="100" workbookViewId="0">
      <selection activeCell="D19" sqref="D19"/>
    </sheetView>
  </sheetViews>
  <sheetFormatPr defaultColWidth="10.6555555555556" defaultRowHeight="14.25" customHeight="1"/>
  <cols>
    <col min="1" max="1" width="37.6666666666667" customWidth="1"/>
    <col min="2" max="14" width="16.8333333333333" customWidth="1"/>
  </cols>
  <sheetData>
    <row r="1" ht="13.5" customHeight="1" spans="1:14">
      <c r="A1" s="77"/>
      <c r="B1" s="77"/>
      <c r="C1" s="78"/>
      <c r="D1" s="77"/>
      <c r="E1" s="77"/>
      <c r="F1" s="77"/>
      <c r="G1" s="77"/>
      <c r="H1" s="79"/>
      <c r="I1" s="77"/>
      <c r="J1" s="77"/>
      <c r="K1" s="77"/>
      <c r="L1" s="92"/>
      <c r="M1" s="93"/>
      <c r="N1" s="94" t="s">
        <v>428</v>
      </c>
    </row>
    <row r="2" ht="34.5" customHeight="1" spans="1:14">
      <c r="A2" s="33" t="str">
        <f>"2025"&amp;"年部门政府购买服务预算表"</f>
        <v>2025年部门政府购买服务预算表</v>
      </c>
      <c r="B2" s="33"/>
      <c r="C2" s="33"/>
      <c r="D2" s="33"/>
      <c r="E2" s="33"/>
      <c r="F2" s="33"/>
      <c r="G2" s="33"/>
      <c r="H2" s="33"/>
      <c r="I2" s="33"/>
      <c r="J2" s="33"/>
      <c r="K2" s="33"/>
      <c r="L2" s="33"/>
      <c r="M2" s="33"/>
      <c r="N2" s="33"/>
    </row>
    <row r="3" ht="18.75" customHeight="1" spans="1:14">
      <c r="A3" s="80" t="str">
        <f>"单位名称："&amp;"中国共产党西双版纳傣族自治州委员会组织部"</f>
        <v>单位名称：中国共产党西双版纳傣族自治州委员会组织部</v>
      </c>
      <c r="B3" s="80"/>
      <c r="C3" s="80"/>
      <c r="D3" s="81"/>
      <c r="E3" s="81"/>
      <c r="F3" s="81"/>
      <c r="G3" s="81"/>
      <c r="H3" s="82"/>
      <c r="I3" s="81"/>
      <c r="J3" s="81"/>
      <c r="K3" s="81"/>
      <c r="L3" s="7"/>
      <c r="M3" s="95"/>
      <c r="N3" s="96" t="s">
        <v>116</v>
      </c>
    </row>
    <row r="4" ht="18.75" customHeight="1" spans="1:14">
      <c r="A4" s="9" t="s">
        <v>407</v>
      </c>
      <c r="B4" s="83" t="s">
        <v>429</v>
      </c>
      <c r="C4" s="84" t="s">
        <v>430</v>
      </c>
      <c r="D4" s="38" t="s">
        <v>131</v>
      </c>
      <c r="E4" s="38"/>
      <c r="F4" s="38"/>
      <c r="G4" s="38"/>
      <c r="H4" s="38"/>
      <c r="I4" s="38"/>
      <c r="J4" s="38"/>
      <c r="K4" s="38"/>
      <c r="L4" s="38"/>
      <c r="M4" s="38"/>
      <c r="N4" s="39"/>
    </row>
    <row r="5" ht="17.25" customHeight="1" spans="1:14">
      <c r="A5" s="14"/>
      <c r="B5" s="85"/>
      <c r="C5" s="86"/>
      <c r="D5" s="85" t="s">
        <v>29</v>
      </c>
      <c r="E5" s="85" t="s">
        <v>32</v>
      </c>
      <c r="F5" s="85" t="s">
        <v>413</v>
      </c>
      <c r="G5" s="85" t="s">
        <v>414</v>
      </c>
      <c r="H5" s="86" t="s">
        <v>415</v>
      </c>
      <c r="I5" s="97" t="s">
        <v>52</v>
      </c>
      <c r="J5" s="97"/>
      <c r="K5" s="97"/>
      <c r="L5" s="97"/>
      <c r="M5" s="97"/>
      <c r="N5" s="87"/>
    </row>
    <row r="6" ht="54" customHeight="1" spans="1:14">
      <c r="A6" s="16"/>
      <c r="B6" s="87"/>
      <c r="C6" s="88"/>
      <c r="D6" s="87"/>
      <c r="E6" s="87"/>
      <c r="F6" s="87"/>
      <c r="G6" s="87"/>
      <c r="H6" s="88"/>
      <c r="I6" s="87" t="s">
        <v>31</v>
      </c>
      <c r="J6" s="87" t="s">
        <v>38</v>
      </c>
      <c r="K6" s="87" t="s">
        <v>140</v>
      </c>
      <c r="L6" s="98" t="s">
        <v>40</v>
      </c>
      <c r="M6" s="88" t="s">
        <v>41</v>
      </c>
      <c r="N6" s="87" t="s">
        <v>42</v>
      </c>
    </row>
    <row r="7" ht="19.5" customHeight="1" spans="1:14">
      <c r="A7" s="89">
        <v>1</v>
      </c>
      <c r="B7" s="89">
        <v>2</v>
      </c>
      <c r="C7" s="89">
        <v>3</v>
      </c>
      <c r="D7" s="89">
        <v>4</v>
      </c>
      <c r="E7" s="89">
        <v>5</v>
      </c>
      <c r="F7" s="89">
        <v>6</v>
      </c>
      <c r="G7" s="89">
        <v>7</v>
      </c>
      <c r="H7" s="89">
        <v>8</v>
      </c>
      <c r="I7" s="89">
        <v>9</v>
      </c>
      <c r="J7" s="89">
        <v>10</v>
      </c>
      <c r="K7" s="89">
        <v>11</v>
      </c>
      <c r="L7" s="89">
        <v>12</v>
      </c>
      <c r="M7" s="89">
        <v>13</v>
      </c>
      <c r="N7" s="89">
        <v>14</v>
      </c>
    </row>
    <row r="8" ht="21" customHeight="1" spans="1:14">
      <c r="A8" s="19"/>
      <c r="B8" s="19"/>
      <c r="C8" s="19"/>
      <c r="D8" s="20"/>
      <c r="E8" s="20"/>
      <c r="F8" s="20"/>
      <c r="G8" s="20"/>
      <c r="H8" s="20"/>
      <c r="I8" s="20"/>
      <c r="J8" s="20"/>
      <c r="K8" s="20"/>
      <c r="L8" s="20"/>
      <c r="M8" s="20"/>
      <c r="N8" s="20"/>
    </row>
    <row r="9" ht="21" customHeight="1" spans="1:14">
      <c r="A9" s="19"/>
      <c r="B9" s="19"/>
      <c r="C9" s="19"/>
      <c r="D9" s="20"/>
      <c r="E9" s="20"/>
      <c r="F9" s="20"/>
      <c r="G9" s="20"/>
      <c r="H9" s="20"/>
      <c r="I9" s="20"/>
      <c r="J9" s="20"/>
      <c r="K9" s="20"/>
      <c r="L9" s="20"/>
      <c r="M9" s="20"/>
      <c r="N9" s="20"/>
    </row>
    <row r="10" ht="21" customHeight="1" spans="1:14">
      <c r="A10" s="90" t="s">
        <v>94</v>
      </c>
      <c r="B10" s="91"/>
      <c r="C10" s="91"/>
      <c r="D10" s="20"/>
      <c r="E10" s="20"/>
      <c r="F10" s="20"/>
      <c r="G10" s="20"/>
      <c r="H10" s="20"/>
      <c r="I10" s="20"/>
      <c r="J10" s="20"/>
      <c r="K10" s="20"/>
      <c r="L10" s="20"/>
      <c r="M10" s="20"/>
      <c r="N10" s="20"/>
    </row>
    <row r="12" customHeight="1" spans="1:1">
      <c r="A12" s="26" t="s">
        <v>405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79" right="0.79" top="0.59" bottom="0.59" header="0" footer="0"/>
  <pageSetup paperSize="9" scale="6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view="pageBreakPreview" zoomScaleNormal="100" workbookViewId="0">
      <selection activeCell="A10" sqref="A10"/>
    </sheetView>
  </sheetViews>
  <sheetFormatPr defaultColWidth="10.6555555555556" defaultRowHeight="14.25" customHeight="1"/>
  <cols>
    <col min="1" max="1" width="44" customWidth="1"/>
    <col min="2" max="9" width="21.5" customWidth="1"/>
  </cols>
  <sheetData>
    <row r="1" ht="13.5" customHeight="1" spans="1:9">
      <c r="A1" s="61"/>
      <c r="B1" s="61"/>
      <c r="C1" s="61"/>
      <c r="D1" s="61"/>
      <c r="E1" s="61"/>
      <c r="F1" s="62"/>
      <c r="I1" s="74" t="s">
        <v>431</v>
      </c>
    </row>
    <row r="2" ht="27.75" customHeight="1" spans="1:9">
      <c r="A2" s="63" t="s">
        <v>432</v>
      </c>
      <c r="B2" s="46"/>
      <c r="C2" s="46"/>
      <c r="D2" s="46"/>
      <c r="E2" s="46"/>
      <c r="F2" s="46"/>
      <c r="G2" s="46"/>
      <c r="H2" s="46"/>
      <c r="I2" s="47"/>
    </row>
    <row r="3" ht="18" customHeight="1" spans="1:9">
      <c r="A3" s="64" t="str">
        <f>"单位名称："&amp;"中国共产党西双版纳傣族自治州委员会组织部"</f>
        <v>单位名称：中国共产党西双版纳傣族自治州委员会组织部</v>
      </c>
      <c r="B3" s="65"/>
      <c r="C3" s="65"/>
      <c r="D3" s="65"/>
      <c r="E3" s="65"/>
      <c r="F3" s="66"/>
      <c r="G3" s="67"/>
      <c r="H3" s="67"/>
      <c r="I3" s="75" t="s">
        <v>116</v>
      </c>
    </row>
    <row r="4" ht="19.5" customHeight="1" spans="1:9">
      <c r="A4" s="68" t="s">
        <v>433</v>
      </c>
      <c r="B4" s="53" t="s">
        <v>127</v>
      </c>
      <c r="C4" s="53" t="s">
        <v>128</v>
      </c>
      <c r="D4" s="53" t="s">
        <v>131</v>
      </c>
      <c r="E4" s="53"/>
      <c r="F4" s="53"/>
      <c r="G4" s="53" t="s">
        <v>434</v>
      </c>
      <c r="H4" s="53"/>
      <c r="I4" s="52"/>
    </row>
    <row r="5" ht="40.5" customHeight="1" spans="1:9">
      <c r="A5" s="69"/>
      <c r="B5" s="70"/>
      <c r="C5" s="70"/>
      <c r="D5" s="70" t="s">
        <v>29</v>
      </c>
      <c r="E5" s="71" t="s">
        <v>32</v>
      </c>
      <c r="F5" s="72" t="s">
        <v>435</v>
      </c>
      <c r="G5" s="73" t="s">
        <v>436</v>
      </c>
      <c r="H5" s="73" t="s">
        <v>437</v>
      </c>
      <c r="I5" s="76" t="s">
        <v>438</v>
      </c>
    </row>
    <row r="6" ht="19.5" customHeight="1" spans="1:9">
      <c r="A6" s="53">
        <v>1</v>
      </c>
      <c r="B6" s="53">
        <v>2</v>
      </c>
      <c r="C6" s="53">
        <v>3</v>
      </c>
      <c r="D6" s="53">
        <v>4</v>
      </c>
      <c r="E6" s="53">
        <v>5</v>
      </c>
      <c r="F6" s="53">
        <v>6</v>
      </c>
      <c r="G6" s="53">
        <v>7</v>
      </c>
      <c r="H6" s="53">
        <v>8</v>
      </c>
      <c r="I6" s="53">
        <v>9</v>
      </c>
    </row>
    <row r="7" ht="19.5" customHeight="1" spans="1:9">
      <c r="A7" s="54"/>
      <c r="B7" s="20"/>
      <c r="C7" s="20"/>
      <c r="D7" s="20"/>
      <c r="E7" s="20"/>
      <c r="F7" s="20"/>
      <c r="G7" s="20"/>
      <c r="H7" s="20"/>
      <c r="I7" s="20"/>
    </row>
    <row r="8" ht="19.5" customHeight="1" spans="1:9">
      <c r="A8" s="54"/>
      <c r="B8" s="19"/>
      <c r="C8" s="19"/>
      <c r="D8" s="20"/>
      <c r="E8" s="20"/>
      <c r="F8" s="20"/>
      <c r="G8" s="20"/>
      <c r="H8" s="20"/>
      <c r="I8" s="20"/>
    </row>
    <row r="10" customHeight="1" spans="1:1">
      <c r="A10" s="26" t="s">
        <v>405</v>
      </c>
    </row>
  </sheetData>
  <mergeCells count="7">
    <mergeCell ref="A2:I2"/>
    <mergeCell ref="A3:H3"/>
    <mergeCell ref="D4:F4"/>
    <mergeCell ref="G4:I4"/>
    <mergeCell ref="A4:A5"/>
    <mergeCell ref="B4:B5"/>
    <mergeCell ref="C4:C5"/>
  </mergeCells>
  <printOptions horizontalCentered="1"/>
  <pageMargins left="0.8" right="0.8" top="0.6" bottom="0.6" header="0" footer="0"/>
  <pageSetup paperSize="9" scale="7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view="pageBreakPreview" zoomScaleNormal="100" workbookViewId="0">
      <selection activeCell="J22" sqref="J22"/>
    </sheetView>
  </sheetViews>
  <sheetFormatPr defaultColWidth="10.6555555555556" defaultRowHeight="12" customHeight="1"/>
  <cols>
    <col min="1" max="1" width="40" customWidth="1"/>
    <col min="2" max="2" width="38.5" customWidth="1"/>
    <col min="3" max="3" width="20.1555555555556" customWidth="1"/>
    <col min="4" max="4" width="15.5" customWidth="1"/>
    <col min="5" max="5" width="27.5" customWidth="1"/>
    <col min="6" max="6" width="13.1555555555556" customWidth="1"/>
    <col min="7" max="7" width="15.3333333333333" customWidth="1"/>
    <col min="8" max="9" width="14.5" customWidth="1"/>
    <col min="10" max="10" width="61.5" customWidth="1"/>
  </cols>
  <sheetData>
    <row r="1" ht="15" customHeight="1" spans="10:10">
      <c r="J1" s="59" t="s">
        <v>439</v>
      </c>
    </row>
    <row r="2" ht="28.5" customHeight="1" spans="1:10">
      <c r="A2" s="46" t="s">
        <v>440</v>
      </c>
      <c r="B2" s="46"/>
      <c r="C2" s="46"/>
      <c r="D2" s="46"/>
      <c r="E2" s="46"/>
      <c r="F2" s="47"/>
      <c r="G2" s="46"/>
      <c r="H2" s="47"/>
      <c r="I2" s="47"/>
      <c r="J2" s="46"/>
    </row>
    <row r="3" ht="17.25" customHeight="1" spans="1:10">
      <c r="A3" s="48" t="str">
        <f>"单位名称："&amp;"中国共产党西双版纳傣族自治州委员会组织部"</f>
        <v>单位名称：中国共产党西双版纳傣族自治州委员会组织部</v>
      </c>
      <c r="B3" s="49"/>
      <c r="C3" s="49"/>
      <c r="D3" s="49"/>
      <c r="E3" s="49"/>
      <c r="F3" s="50"/>
      <c r="G3" s="49"/>
      <c r="H3" s="50"/>
      <c r="I3" s="60"/>
      <c r="J3" s="60"/>
    </row>
    <row r="4" ht="44.25" customHeight="1" spans="1:10">
      <c r="A4" s="51" t="s">
        <v>256</v>
      </c>
      <c r="B4" s="51" t="s">
        <v>257</v>
      </c>
      <c r="C4" s="51" t="s">
        <v>258</v>
      </c>
      <c r="D4" s="51" t="s">
        <v>259</v>
      </c>
      <c r="E4" s="51" t="s">
        <v>260</v>
      </c>
      <c r="F4" s="52" t="s">
        <v>261</v>
      </c>
      <c r="G4" s="51" t="s">
        <v>262</v>
      </c>
      <c r="H4" s="52" t="s">
        <v>263</v>
      </c>
      <c r="I4" s="52" t="s">
        <v>264</v>
      </c>
      <c r="J4" s="51" t="s">
        <v>265</v>
      </c>
    </row>
    <row r="5" ht="14.25" customHeight="1" spans="1:10">
      <c r="A5" s="53">
        <v>1</v>
      </c>
      <c r="B5" s="53">
        <v>2</v>
      </c>
      <c r="C5" s="53">
        <v>3</v>
      </c>
      <c r="D5" s="53">
        <v>4</v>
      </c>
      <c r="E5" s="53">
        <v>5</v>
      </c>
      <c r="F5" s="53">
        <v>6</v>
      </c>
      <c r="G5" s="53">
        <v>7</v>
      </c>
      <c r="H5" s="53">
        <v>8</v>
      </c>
      <c r="I5" s="53">
        <v>9</v>
      </c>
      <c r="J5" s="53">
        <v>10</v>
      </c>
    </row>
    <row r="6" ht="42" customHeight="1" spans="1:10">
      <c r="A6" s="54"/>
      <c r="B6" s="55"/>
      <c r="C6" s="55"/>
      <c r="D6" s="55"/>
      <c r="E6" s="56"/>
      <c r="F6" s="57"/>
      <c r="G6" s="56"/>
      <c r="H6" s="57"/>
      <c r="I6" s="57"/>
      <c r="J6" s="56"/>
    </row>
    <row r="7" ht="42" customHeight="1" spans="1:10">
      <c r="A7" s="54"/>
      <c r="B7" s="58"/>
      <c r="C7" s="58"/>
      <c r="D7" s="58"/>
      <c r="E7" s="54"/>
      <c r="F7" s="58"/>
      <c r="G7" s="54"/>
      <c r="H7" s="58"/>
      <c r="I7" s="58"/>
      <c r="J7" s="54"/>
    </row>
    <row r="9" customHeight="1" spans="1:1">
      <c r="A9" s="26" t="s">
        <v>405</v>
      </c>
    </row>
  </sheetData>
  <mergeCells count="2">
    <mergeCell ref="A2:J2"/>
    <mergeCell ref="A3:H3"/>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2"/>
  <sheetViews>
    <sheetView showZeros="0" view="pageBreakPreview" zoomScaleNormal="100" workbookViewId="0">
      <selection activeCell="E11" sqref="E11"/>
    </sheetView>
  </sheetViews>
  <sheetFormatPr defaultColWidth="10.6555555555556"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55555555556" customWidth="1"/>
  </cols>
  <sheetData>
    <row r="1" ht="14.25" customHeight="1" spans="8:8">
      <c r="H1" s="32" t="s">
        <v>441</v>
      </c>
    </row>
    <row r="2" ht="34.5" customHeight="1" spans="1:8">
      <c r="A2" s="33" t="str">
        <f>"2025"&amp;"年新增资产配置表"</f>
        <v>2025年新增资产配置表</v>
      </c>
      <c r="B2" s="33"/>
      <c r="C2" s="33"/>
      <c r="D2" s="33"/>
      <c r="E2" s="33"/>
      <c r="F2" s="33"/>
      <c r="G2" s="33"/>
      <c r="H2" s="33"/>
    </row>
    <row r="3" ht="19.5" customHeight="1" spans="1:8">
      <c r="A3" s="34" t="str">
        <f>"单位名称："&amp;"中国共产党西双版纳傣族自治州委员会组织部"</f>
        <v>单位名称：中国共产党西双版纳傣族自治州委员会组织部</v>
      </c>
      <c r="B3" s="34"/>
      <c r="C3" s="34"/>
      <c r="D3" s="35"/>
      <c r="E3" s="35"/>
      <c r="F3" s="35"/>
      <c r="G3" s="35"/>
      <c r="H3" s="36" t="s">
        <v>116</v>
      </c>
    </row>
    <row r="4" ht="18" customHeight="1" spans="1:8">
      <c r="A4" s="9" t="s">
        <v>124</v>
      </c>
      <c r="B4" s="9" t="s">
        <v>442</v>
      </c>
      <c r="C4" s="9" t="s">
        <v>443</v>
      </c>
      <c r="D4" s="9" t="s">
        <v>444</v>
      </c>
      <c r="E4" s="9" t="s">
        <v>445</v>
      </c>
      <c r="F4" s="37" t="s">
        <v>446</v>
      </c>
      <c r="G4" s="38"/>
      <c r="H4" s="39"/>
    </row>
    <row r="5" ht="18" customHeight="1" spans="1:8">
      <c r="A5" s="16"/>
      <c r="B5" s="16"/>
      <c r="C5" s="16"/>
      <c r="D5" s="16"/>
      <c r="E5" s="16"/>
      <c r="F5" s="40" t="s">
        <v>411</v>
      </c>
      <c r="G5" s="40" t="s">
        <v>447</v>
      </c>
      <c r="H5" s="40" t="s">
        <v>448</v>
      </c>
    </row>
    <row r="6" ht="21" customHeight="1" spans="1:8">
      <c r="A6" s="40">
        <v>1</v>
      </c>
      <c r="B6" s="40">
        <v>2</v>
      </c>
      <c r="C6" s="40">
        <v>3</v>
      </c>
      <c r="D6" s="40">
        <v>4</v>
      </c>
      <c r="E6" s="40">
        <v>5</v>
      </c>
      <c r="F6" s="40">
        <v>6</v>
      </c>
      <c r="G6" s="40">
        <v>7</v>
      </c>
      <c r="H6" s="40">
        <v>8</v>
      </c>
    </row>
    <row r="7" ht="33" customHeight="1" spans="1:8">
      <c r="A7" s="41" t="s">
        <v>44</v>
      </c>
      <c r="B7" s="41"/>
      <c r="C7" s="41"/>
      <c r="D7" s="41"/>
      <c r="E7" s="22"/>
      <c r="F7" s="20">
        <v>40</v>
      </c>
      <c r="G7" s="20"/>
      <c r="H7" s="20">
        <v>51100</v>
      </c>
    </row>
    <row r="8" ht="33" customHeight="1" spans="1:8">
      <c r="A8" s="42" t="s">
        <v>44</v>
      </c>
      <c r="B8" s="41"/>
      <c r="C8" s="41"/>
      <c r="D8" s="41"/>
      <c r="E8" s="22"/>
      <c r="F8" s="20">
        <v>40</v>
      </c>
      <c r="G8" s="20"/>
      <c r="H8" s="20">
        <v>51100</v>
      </c>
    </row>
    <row r="9" ht="33" customHeight="1" spans="1:8">
      <c r="A9" s="42" t="s">
        <v>44</v>
      </c>
      <c r="B9" s="41" t="s">
        <v>449</v>
      </c>
      <c r="C9" s="41" t="s">
        <v>450</v>
      </c>
      <c r="D9" s="41" t="s">
        <v>451</v>
      </c>
      <c r="E9" s="22" t="s">
        <v>333</v>
      </c>
      <c r="F9" s="20">
        <v>1</v>
      </c>
      <c r="G9" s="20">
        <v>20000</v>
      </c>
      <c r="H9" s="20">
        <v>20000</v>
      </c>
    </row>
    <row r="10" ht="33" customHeight="1" spans="1:8">
      <c r="A10" s="42" t="s">
        <v>44</v>
      </c>
      <c r="B10" s="41" t="s">
        <v>449</v>
      </c>
      <c r="C10" s="41" t="s">
        <v>452</v>
      </c>
      <c r="D10" s="41" t="s">
        <v>453</v>
      </c>
      <c r="E10" s="22" t="s">
        <v>333</v>
      </c>
      <c r="F10" s="20">
        <v>3</v>
      </c>
      <c r="G10" s="20">
        <v>800</v>
      </c>
      <c r="H10" s="20">
        <v>2400</v>
      </c>
    </row>
    <row r="11" ht="33" customHeight="1" spans="1:8">
      <c r="A11" s="42" t="s">
        <v>44</v>
      </c>
      <c r="B11" s="41" t="s">
        <v>449</v>
      </c>
      <c r="C11" s="41" t="s">
        <v>417</v>
      </c>
      <c r="D11" s="41" t="s">
        <v>454</v>
      </c>
      <c r="E11" s="22" t="s">
        <v>333</v>
      </c>
      <c r="F11" s="20">
        <v>3</v>
      </c>
      <c r="G11" s="20">
        <v>2000</v>
      </c>
      <c r="H11" s="20">
        <v>6000</v>
      </c>
    </row>
    <row r="12" ht="33" customHeight="1" spans="1:8">
      <c r="A12" s="42" t="s">
        <v>44</v>
      </c>
      <c r="B12" s="41" t="s">
        <v>455</v>
      </c>
      <c r="C12" s="41" t="s">
        <v>456</v>
      </c>
      <c r="D12" s="41" t="s">
        <v>457</v>
      </c>
      <c r="E12" s="22" t="s">
        <v>458</v>
      </c>
      <c r="F12" s="20">
        <v>2</v>
      </c>
      <c r="G12" s="20">
        <v>800</v>
      </c>
      <c r="H12" s="20">
        <v>1600</v>
      </c>
    </row>
    <row r="13" ht="33" customHeight="1" spans="1:8">
      <c r="A13" s="42" t="s">
        <v>44</v>
      </c>
      <c r="B13" s="41" t="s">
        <v>455</v>
      </c>
      <c r="C13" s="41" t="s">
        <v>456</v>
      </c>
      <c r="D13" s="41" t="s">
        <v>459</v>
      </c>
      <c r="E13" s="22" t="s">
        <v>458</v>
      </c>
      <c r="F13" s="20">
        <v>5</v>
      </c>
      <c r="G13" s="20">
        <v>500</v>
      </c>
      <c r="H13" s="20">
        <v>2500</v>
      </c>
    </row>
    <row r="14" ht="33" customHeight="1" spans="1:8">
      <c r="A14" s="42" t="s">
        <v>44</v>
      </c>
      <c r="B14" s="41" t="s">
        <v>455</v>
      </c>
      <c r="C14" s="41" t="s">
        <v>456</v>
      </c>
      <c r="D14" s="41" t="s">
        <v>459</v>
      </c>
      <c r="E14" s="22" t="s">
        <v>458</v>
      </c>
      <c r="F14" s="20">
        <v>2</v>
      </c>
      <c r="G14" s="20">
        <v>500</v>
      </c>
      <c r="H14" s="20">
        <v>1000</v>
      </c>
    </row>
    <row r="15" ht="33" customHeight="1" spans="1:8">
      <c r="A15" s="42" t="s">
        <v>44</v>
      </c>
      <c r="B15" s="41" t="s">
        <v>455</v>
      </c>
      <c r="C15" s="41" t="s">
        <v>460</v>
      </c>
      <c r="D15" s="41" t="s">
        <v>461</v>
      </c>
      <c r="E15" s="22" t="s">
        <v>458</v>
      </c>
      <c r="F15" s="20">
        <v>4</v>
      </c>
      <c r="G15" s="20">
        <v>400</v>
      </c>
      <c r="H15" s="20">
        <v>1600</v>
      </c>
    </row>
    <row r="16" ht="33" customHeight="1" spans="1:8">
      <c r="A16" s="42" t="s">
        <v>44</v>
      </c>
      <c r="B16" s="41" t="s">
        <v>455</v>
      </c>
      <c r="C16" s="41" t="s">
        <v>462</v>
      </c>
      <c r="D16" s="41" t="s">
        <v>463</v>
      </c>
      <c r="E16" s="22" t="s">
        <v>458</v>
      </c>
      <c r="F16" s="20">
        <v>10</v>
      </c>
      <c r="G16" s="20">
        <v>500</v>
      </c>
      <c r="H16" s="20">
        <v>5000</v>
      </c>
    </row>
    <row r="17" ht="33" customHeight="1" spans="1:8">
      <c r="A17" s="42" t="s">
        <v>44</v>
      </c>
      <c r="B17" s="41" t="s">
        <v>455</v>
      </c>
      <c r="C17" s="41" t="s">
        <v>464</v>
      </c>
      <c r="D17" s="41" t="s">
        <v>465</v>
      </c>
      <c r="E17" s="22" t="s">
        <v>466</v>
      </c>
      <c r="F17" s="20">
        <v>1</v>
      </c>
      <c r="G17" s="20">
        <v>2000</v>
      </c>
      <c r="H17" s="20">
        <v>2000</v>
      </c>
    </row>
    <row r="18" ht="33" customHeight="1" spans="1:8">
      <c r="A18" s="42" t="s">
        <v>44</v>
      </c>
      <c r="B18" s="41" t="s">
        <v>455</v>
      </c>
      <c r="C18" s="41" t="s">
        <v>467</v>
      </c>
      <c r="D18" s="41" t="s">
        <v>468</v>
      </c>
      <c r="E18" s="22" t="s">
        <v>333</v>
      </c>
      <c r="F18" s="20">
        <v>2</v>
      </c>
      <c r="G18" s="20">
        <v>800</v>
      </c>
      <c r="H18" s="20">
        <v>1600</v>
      </c>
    </row>
    <row r="19" ht="33" customHeight="1" spans="1:8">
      <c r="A19" s="42" t="s">
        <v>44</v>
      </c>
      <c r="B19" s="41" t="s">
        <v>455</v>
      </c>
      <c r="C19" s="41" t="s">
        <v>469</v>
      </c>
      <c r="D19" s="41" t="s">
        <v>470</v>
      </c>
      <c r="E19" s="22" t="s">
        <v>333</v>
      </c>
      <c r="F19" s="20">
        <v>4</v>
      </c>
      <c r="G19" s="20">
        <v>1000</v>
      </c>
      <c r="H19" s="20">
        <v>4000</v>
      </c>
    </row>
    <row r="20" ht="33" customHeight="1" spans="1:8">
      <c r="A20" s="42" t="s">
        <v>44</v>
      </c>
      <c r="B20" s="41" t="s">
        <v>455</v>
      </c>
      <c r="C20" s="41" t="s">
        <v>469</v>
      </c>
      <c r="D20" s="41" t="s">
        <v>470</v>
      </c>
      <c r="E20" s="22" t="s">
        <v>333</v>
      </c>
      <c r="F20" s="20">
        <v>1</v>
      </c>
      <c r="G20" s="20">
        <v>2000</v>
      </c>
      <c r="H20" s="20">
        <v>2000</v>
      </c>
    </row>
    <row r="21" ht="33" customHeight="1" spans="1:8">
      <c r="A21" s="42" t="s">
        <v>44</v>
      </c>
      <c r="B21" s="41" t="s">
        <v>455</v>
      </c>
      <c r="C21" s="41" t="s">
        <v>471</v>
      </c>
      <c r="D21" s="41" t="s">
        <v>472</v>
      </c>
      <c r="E21" s="22" t="s">
        <v>333</v>
      </c>
      <c r="F21" s="20">
        <v>2</v>
      </c>
      <c r="G21" s="20">
        <v>700</v>
      </c>
      <c r="H21" s="20">
        <v>1400</v>
      </c>
    </row>
    <row r="22" ht="24" customHeight="1" spans="1:8">
      <c r="A22" s="43" t="s">
        <v>29</v>
      </c>
      <c r="B22" s="44"/>
      <c r="C22" s="44"/>
      <c r="D22" s="44"/>
      <c r="E22" s="45"/>
      <c r="F22" s="20">
        <v>40</v>
      </c>
      <c r="G22" s="20"/>
      <c r="H22" s="20">
        <v>51100</v>
      </c>
    </row>
  </sheetData>
  <mergeCells count="9">
    <mergeCell ref="A2:H2"/>
    <mergeCell ref="A3:C3"/>
    <mergeCell ref="F4:H4"/>
    <mergeCell ref="A22:E22"/>
    <mergeCell ref="A4:A5"/>
    <mergeCell ref="B4:B5"/>
    <mergeCell ref="C4:C5"/>
    <mergeCell ref="D4:D5"/>
    <mergeCell ref="E4:E5"/>
  </mergeCells>
  <pageMargins left="0.29" right="0.08" top="0.21" bottom="0.21"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view="pageBreakPreview" zoomScaleNormal="100" workbookViewId="0">
      <selection activeCell="K28" sqref="K28"/>
    </sheetView>
  </sheetViews>
  <sheetFormatPr defaultColWidth="10.6555555555556" defaultRowHeight="14.25" customHeight="1"/>
  <cols>
    <col min="1" max="1" width="15.6555555555556" customWidth="1"/>
    <col min="2" max="3" width="27.8333333333333" customWidth="1"/>
    <col min="4" max="4" width="13" customWidth="1"/>
    <col min="5" max="5" width="20.6555555555556" customWidth="1"/>
    <col min="6" max="6" width="11.5" customWidth="1"/>
    <col min="7" max="7" width="20.6555555555556" customWidth="1"/>
    <col min="8" max="11" width="18" customWidth="1"/>
  </cols>
  <sheetData>
    <row r="1" ht="19.5" customHeight="1" spans="4:11">
      <c r="D1" s="1"/>
      <c r="E1" s="1"/>
      <c r="F1" s="1"/>
      <c r="G1" s="1"/>
      <c r="H1" s="2"/>
      <c r="I1" s="2"/>
      <c r="J1" s="2"/>
      <c r="K1" s="3" t="s">
        <v>473</v>
      </c>
    </row>
    <row r="2" ht="42.75" customHeight="1" spans="1:11">
      <c r="A2" s="4" t="str">
        <f>"2025"&amp;"年上级转移支付补助项目支出预算表"</f>
        <v>2025年上级转移支付补助项目支出预算表</v>
      </c>
      <c r="B2" s="4"/>
      <c r="C2" s="4"/>
      <c r="D2" s="4"/>
      <c r="E2" s="4"/>
      <c r="F2" s="4"/>
      <c r="G2" s="4"/>
      <c r="H2" s="4"/>
      <c r="I2" s="4"/>
      <c r="J2" s="4"/>
      <c r="K2" s="4"/>
    </row>
    <row r="3" ht="19.5" customHeight="1" spans="1:11">
      <c r="A3" s="5" t="str">
        <f>"单位名称："&amp;"中国共产党西双版纳傣族自治州委员会组织部"</f>
        <v>单位名称：中国共产党西双版纳傣族自治州委员会组织部</v>
      </c>
      <c r="B3" s="5"/>
      <c r="C3" s="5"/>
      <c r="D3" s="5"/>
      <c r="E3" s="5"/>
      <c r="F3" s="5"/>
      <c r="G3" s="5"/>
      <c r="H3" s="6"/>
      <c r="I3" s="6"/>
      <c r="J3" s="6"/>
      <c r="K3" s="7" t="s">
        <v>116</v>
      </c>
    </row>
    <row r="4" ht="21.75" customHeight="1" spans="1:11">
      <c r="A4" s="8" t="s">
        <v>229</v>
      </c>
      <c r="B4" s="8" t="s">
        <v>126</v>
      </c>
      <c r="C4" s="8" t="s">
        <v>230</v>
      </c>
      <c r="D4" s="9" t="s">
        <v>127</v>
      </c>
      <c r="E4" s="9" t="s">
        <v>128</v>
      </c>
      <c r="F4" s="9" t="s">
        <v>231</v>
      </c>
      <c r="G4" s="9" t="s">
        <v>232</v>
      </c>
      <c r="H4" s="27" t="s">
        <v>29</v>
      </c>
      <c r="I4" s="10" t="s">
        <v>474</v>
      </c>
      <c r="J4" s="11"/>
      <c r="K4" s="12"/>
    </row>
    <row r="5" ht="21.75" customHeight="1" spans="1:11">
      <c r="A5" s="13"/>
      <c r="B5" s="13"/>
      <c r="C5" s="13"/>
      <c r="D5" s="14"/>
      <c r="E5" s="14"/>
      <c r="F5" s="14"/>
      <c r="G5" s="14"/>
      <c r="H5" s="28"/>
      <c r="I5" s="9" t="s">
        <v>32</v>
      </c>
      <c r="J5" s="9" t="s">
        <v>33</v>
      </c>
      <c r="K5" s="9" t="s">
        <v>34</v>
      </c>
    </row>
    <row r="6" ht="40.5" customHeight="1" spans="1:11">
      <c r="A6" s="15"/>
      <c r="B6" s="15"/>
      <c r="C6" s="15"/>
      <c r="D6" s="16"/>
      <c r="E6" s="16"/>
      <c r="F6" s="16"/>
      <c r="G6" s="16"/>
      <c r="H6" s="29"/>
      <c r="I6" s="16" t="s">
        <v>31</v>
      </c>
      <c r="J6" s="16"/>
      <c r="K6" s="16"/>
    </row>
    <row r="7" ht="15" customHeight="1" spans="1:11">
      <c r="A7" s="17">
        <v>1</v>
      </c>
      <c r="B7" s="17">
        <v>2</v>
      </c>
      <c r="C7" s="17">
        <v>3</v>
      </c>
      <c r="D7" s="17">
        <v>4</v>
      </c>
      <c r="E7" s="17">
        <v>5</v>
      </c>
      <c r="F7" s="17">
        <v>6</v>
      </c>
      <c r="G7" s="17">
        <v>7</v>
      </c>
      <c r="H7" s="17">
        <v>8</v>
      </c>
      <c r="I7" s="17">
        <v>9</v>
      </c>
      <c r="J7" s="18">
        <v>10</v>
      </c>
      <c r="K7" s="18">
        <v>11</v>
      </c>
    </row>
    <row r="8" ht="18.75" customHeight="1" spans="1:11">
      <c r="A8" s="30"/>
      <c r="B8" s="31"/>
      <c r="C8" s="30"/>
      <c r="D8" s="30"/>
      <c r="E8" s="30"/>
      <c r="F8" s="30"/>
      <c r="G8" s="30"/>
      <c r="H8" s="20"/>
      <c r="I8" s="20"/>
      <c r="J8" s="20"/>
      <c r="K8" s="20"/>
    </row>
    <row r="9" ht="18.75" customHeight="1" spans="1:11">
      <c r="A9" s="31"/>
      <c r="B9" s="31"/>
      <c r="C9" s="31"/>
      <c r="D9" s="31"/>
      <c r="E9" s="31"/>
      <c r="F9" s="31"/>
      <c r="G9" s="31"/>
      <c r="H9" s="20"/>
      <c r="I9" s="20"/>
      <c r="J9" s="20"/>
      <c r="K9" s="20"/>
    </row>
    <row r="10" ht="18.75" customHeight="1" spans="1:11">
      <c r="A10" s="23" t="s">
        <v>94</v>
      </c>
      <c r="B10" s="24"/>
      <c r="C10" s="24"/>
      <c r="D10" s="24"/>
      <c r="E10" s="24"/>
      <c r="F10" s="24"/>
      <c r="G10" s="25"/>
      <c r="H10" s="20"/>
      <c r="I10" s="20"/>
      <c r="J10" s="20"/>
      <c r="K10" s="20"/>
    </row>
    <row r="12" customHeight="1" spans="1:1">
      <c r="A12" s="26" t="s">
        <v>405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 right="0.3" top="0.46" bottom="0.46" header="0.4" footer="0.4"/>
  <pageSetup paperSize="9" scale="8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Zeros="0" view="pageBreakPreview" zoomScaleNormal="100" workbookViewId="0">
      <selection activeCell="I26" sqref="I26"/>
    </sheetView>
  </sheetViews>
  <sheetFormatPr defaultColWidth="10.6555555555556" defaultRowHeight="14.25" customHeight="1" outlineLevelCol="6"/>
  <cols>
    <col min="1" max="1" width="41.1555555555556" customWidth="1"/>
    <col min="2" max="2" width="23.3222222222222" customWidth="1"/>
    <col min="3" max="3" width="32.6555555555556" customWidth="1"/>
    <col min="4" max="4" width="16.3222222222222" customWidth="1"/>
    <col min="5" max="7" width="27.8333333333333" customWidth="1"/>
  </cols>
  <sheetData>
    <row r="1" ht="18.75" customHeight="1" spans="4:7">
      <c r="D1" s="1"/>
      <c r="E1" s="2"/>
      <c r="F1" s="2"/>
      <c r="G1" s="3" t="s">
        <v>475</v>
      </c>
    </row>
    <row r="2" ht="36.75" customHeight="1" spans="1:7">
      <c r="A2" s="4" t="str">
        <f>"2025"&amp;"年部门项目中期规划预算表"</f>
        <v>2025年部门项目中期规划预算表</v>
      </c>
      <c r="B2" s="4"/>
      <c r="C2" s="4"/>
      <c r="D2" s="4"/>
      <c r="E2" s="4"/>
      <c r="F2" s="4"/>
      <c r="G2" s="4"/>
    </row>
    <row r="3" ht="22.5" customHeight="1" spans="1:7">
      <c r="A3" s="5" t="str">
        <f>"单位名称："&amp;"中国共产党西双版纳傣族自治州委员会组织部"</f>
        <v>单位名称：中国共产党西双版纳傣族自治州委员会组织部</v>
      </c>
      <c r="B3" s="5"/>
      <c r="C3" s="5"/>
      <c r="D3" s="5"/>
      <c r="E3" s="6"/>
      <c r="F3" s="6"/>
      <c r="G3" s="7" t="s">
        <v>116</v>
      </c>
    </row>
    <row r="4" ht="21.75" customHeight="1" spans="1:7">
      <c r="A4" s="8" t="s">
        <v>230</v>
      </c>
      <c r="B4" s="8" t="s">
        <v>229</v>
      </c>
      <c r="C4" s="8" t="s">
        <v>126</v>
      </c>
      <c r="D4" s="9" t="s">
        <v>476</v>
      </c>
      <c r="E4" s="10" t="s">
        <v>32</v>
      </c>
      <c r="F4" s="11"/>
      <c r="G4" s="12"/>
    </row>
    <row r="5" ht="21.75" customHeight="1" spans="1:7">
      <c r="A5" s="13"/>
      <c r="B5" s="13"/>
      <c r="C5" s="13"/>
      <c r="D5" s="14"/>
      <c r="E5" s="8" t="s">
        <v>477</v>
      </c>
      <c r="F5" s="9" t="s">
        <v>478</v>
      </c>
      <c r="G5" s="9" t="s">
        <v>479</v>
      </c>
    </row>
    <row r="6" ht="40.5" customHeight="1" spans="1:7">
      <c r="A6" s="15"/>
      <c r="B6" s="15"/>
      <c r="C6" s="15"/>
      <c r="D6" s="16"/>
      <c r="E6" s="15"/>
      <c r="F6" s="16"/>
      <c r="G6" s="16"/>
    </row>
    <row r="7" ht="19.5" customHeight="1" spans="1:7">
      <c r="A7" s="17">
        <v>1</v>
      </c>
      <c r="B7" s="17">
        <v>2</v>
      </c>
      <c r="C7" s="17">
        <v>3</v>
      </c>
      <c r="D7" s="17">
        <v>4</v>
      </c>
      <c r="E7" s="17">
        <v>8</v>
      </c>
      <c r="F7" s="17">
        <v>9</v>
      </c>
      <c r="G7" s="18">
        <v>10</v>
      </c>
    </row>
    <row r="8" ht="17.25" customHeight="1" spans="1:7">
      <c r="A8" s="19" t="s">
        <v>44</v>
      </c>
      <c r="B8" s="19"/>
      <c r="C8" s="19"/>
      <c r="D8" s="19"/>
      <c r="E8" s="20">
        <v>14320000</v>
      </c>
      <c r="F8" s="20"/>
      <c r="G8" s="20"/>
    </row>
    <row r="9" ht="31" customHeight="1" spans="1:7">
      <c r="A9" s="21" t="s">
        <v>44</v>
      </c>
      <c r="B9" s="19"/>
      <c r="C9" s="19"/>
      <c r="D9" s="22"/>
      <c r="E9" s="20">
        <v>14320000</v>
      </c>
      <c r="F9" s="20"/>
      <c r="G9" s="20"/>
    </row>
    <row r="10" ht="18.75" customHeight="1" spans="1:7">
      <c r="A10" s="19"/>
      <c r="B10" s="19" t="s">
        <v>251</v>
      </c>
      <c r="C10" s="19" t="s">
        <v>250</v>
      </c>
      <c r="D10" s="22" t="s">
        <v>480</v>
      </c>
      <c r="E10" s="20">
        <v>1500000</v>
      </c>
      <c r="F10" s="20"/>
      <c r="G10" s="20"/>
    </row>
    <row r="11" ht="18.75" customHeight="1" spans="1:7">
      <c r="A11" s="19"/>
      <c r="B11" s="19" t="s">
        <v>236</v>
      </c>
      <c r="C11" s="19" t="s">
        <v>238</v>
      </c>
      <c r="D11" s="22" t="s">
        <v>480</v>
      </c>
      <c r="E11" s="20">
        <v>770000</v>
      </c>
      <c r="F11" s="20"/>
      <c r="G11" s="20"/>
    </row>
    <row r="12" ht="18.75" customHeight="1" spans="1:7">
      <c r="A12" s="19"/>
      <c r="B12" s="19" t="s">
        <v>236</v>
      </c>
      <c r="C12" s="19" t="s">
        <v>244</v>
      </c>
      <c r="D12" s="22" t="s">
        <v>480</v>
      </c>
      <c r="E12" s="20">
        <v>7500000</v>
      </c>
      <c r="F12" s="20"/>
      <c r="G12" s="20"/>
    </row>
    <row r="13" ht="18.75" customHeight="1" spans="1:7">
      <c r="A13" s="19"/>
      <c r="B13" s="19" t="s">
        <v>236</v>
      </c>
      <c r="C13" s="19" t="s">
        <v>246</v>
      </c>
      <c r="D13" s="22" t="s">
        <v>480</v>
      </c>
      <c r="E13" s="20">
        <v>3500000</v>
      </c>
      <c r="F13" s="20"/>
      <c r="G13" s="20"/>
    </row>
    <row r="14" ht="18.75" customHeight="1" spans="1:7">
      <c r="A14" s="19"/>
      <c r="B14" s="19" t="s">
        <v>236</v>
      </c>
      <c r="C14" s="19" t="s">
        <v>248</v>
      </c>
      <c r="D14" s="22" t="s">
        <v>480</v>
      </c>
      <c r="E14" s="20">
        <v>950000</v>
      </c>
      <c r="F14" s="20"/>
      <c r="G14" s="20"/>
    </row>
    <row r="15" ht="18.75" customHeight="1" spans="1:7">
      <c r="A15" s="19"/>
      <c r="B15" s="19" t="s">
        <v>236</v>
      </c>
      <c r="C15" s="19" t="s">
        <v>253</v>
      </c>
      <c r="D15" s="22" t="s">
        <v>480</v>
      </c>
      <c r="E15" s="20">
        <v>100000</v>
      </c>
      <c r="F15" s="20"/>
      <c r="G15" s="20"/>
    </row>
    <row r="16" ht="18.75" customHeight="1" spans="1:7">
      <c r="A16" s="23" t="s">
        <v>29</v>
      </c>
      <c r="B16" s="24" t="s">
        <v>250</v>
      </c>
      <c r="C16" s="24"/>
      <c r="D16" s="25"/>
      <c r="E16" s="20">
        <v>14320000</v>
      </c>
      <c r="F16" s="20"/>
      <c r="G16" s="20"/>
    </row>
    <row r="18" customHeight="1" spans="1:1">
      <c r="A18" s="26" t="s">
        <v>405</v>
      </c>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 right="0.3" top="0.46" bottom="0.46" header="0.4" footer="0.4"/>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中共西双版纳州委组织部</cp:lastModifiedBy>
  <dcterms:created xsi:type="dcterms:W3CDTF">2025-02-06T02:03:24Z</dcterms:created>
  <dcterms:modified xsi:type="dcterms:W3CDTF">2025-02-07T07:04:25Z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D63C9F3F0C9E432EA07365839C92217A_13</vt:lpwstr>
  </property>
  <property fmtid="{D5CDD505-2E9C-101B-9397-08002B2CF9AE}" pid="3" name="KSOProductBuildVer">
    <vt:lpwstr>2052-12.8.2.18205</vt:lpwstr>
  </property>
  <property fmtid="{D5CDD505-2E9C-101B-9397-08002B2CF9AE}" pid="4" name="KSOReadingLayout">
    <vt:bool>true</vt:bool>
  </property>
</Properties>
</file>